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8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.mts.ru\MSK\WORKDATA\MTSENERGO\Договорной отдел\Раскрытие информации\2020\"/>
    </mc:Choice>
  </mc:AlternateContent>
  <bookViews>
    <workbookView xWindow="480" yWindow="60" windowWidth="27795" windowHeight="12090"/>
  </bookViews>
  <sheets>
    <sheet name="02.2020" sheetId="1" r:id="rId1"/>
  </sheets>
  <definedNames>
    <definedName name="_xlnm._FilterDatabase" localSheetId="0" hidden="1">'02.2020'!$A$6:$N$156</definedName>
    <definedName name="Z_001A80F2_4A1F_4F95_949B_9B4E8BBD4BE3_.wvu.FilterData" localSheetId="0" hidden="1">'02.2020'!$A$6:$N$156</definedName>
    <definedName name="Z_0263628D_0586_4811_8C76_91EE8485C8FC_.wvu.FilterData" localSheetId="0" hidden="1">'02.2020'!$A$6:$N$156</definedName>
    <definedName name="Z_05FB6C54_BA25_4D36_8CCF_9AF88BE85888_.wvu.FilterData" localSheetId="0" hidden="1">'02.2020'!$A$6:$N$146</definedName>
    <definedName name="Z_062D79AA_0C74_456F_A8AF_471298DFF0CD_.wvu.FilterData" localSheetId="0" hidden="1">'02.2020'!$A$6:$N$151</definedName>
    <definedName name="Z_0B134D99_E3F3_47F0_BD60_5EE5D70EAAF4_.wvu.FilterData" localSheetId="0" hidden="1">'02.2020'!$A$6:$N$46</definedName>
    <definedName name="Z_0C2F5F2D_E68D_4BD2_A5D1_854DDB178761_.wvu.FilterData" localSheetId="0" hidden="1">'02.2020'!$A$6:$N$146</definedName>
    <definedName name="Z_10DDE15C_9276_481C_A9AF_643E282B5014_.wvu.FilterData" localSheetId="0" hidden="1">'02.2020'!$A$6:$N$126</definedName>
    <definedName name="Z_15652258_86A7_4DA4_903C_313DE1F56523_.wvu.FilterData" localSheetId="0" hidden="1">'02.2020'!$A$6:$N$151</definedName>
    <definedName name="Z_165390AD_F961_400D_9262_42783D30C3B6_.wvu.FilterData" localSheetId="0" hidden="1">'02.2020'!$A$6:$N$146</definedName>
    <definedName name="Z_169AA530_EBD7_4EF5_9789_DC5757D6428A_.wvu.FilterData" localSheetId="0" hidden="1">'02.2020'!$A$6:$N$132</definedName>
    <definedName name="Z_18637E11_B710_4E97_B515_8AECF3DD19A6_.wvu.FilterData" localSheetId="0" hidden="1">'02.2020'!$A$6:$N$146</definedName>
    <definedName name="Z_1A786B23_219C_4513_8475_E7C3C3BD2BF4_.wvu.FilterData" localSheetId="0" hidden="1">'02.2020'!$A$6:$N$146</definedName>
    <definedName name="Z_1BEA7478_D91C_4FF1_86BC_8C168D221E3E_.wvu.FilterData" localSheetId="0" hidden="1">'02.2020'!$A$6:$N$113</definedName>
    <definedName name="Z_1D66E6E3_0E18_47CD_BAA1_2B19513356EE_.wvu.FilterData" localSheetId="0" hidden="1">'02.2020'!$A$6:$N$151</definedName>
    <definedName name="Z_1DDA866A_FD91_4A5F_8381_B3BB5AFFAEF6_.wvu.FilterData" localSheetId="0" hidden="1">'02.2020'!$A$6:$N$151</definedName>
    <definedName name="Z_1F6C569C_657D_43EB_BC1C_2637A4CEE461_.wvu.FilterData" localSheetId="0" hidden="1">'02.2020'!$A$6:$N$156</definedName>
    <definedName name="Z_20B97660_4A8C_42E2_8186_274F5E4B40A2_.wvu.FilterData" localSheetId="0" hidden="1">'02.2020'!$A$6:$N$27</definedName>
    <definedName name="Z_246EC453_8CA8_446A_8DB1_E0653CBC0CCD_.wvu.FilterData" localSheetId="0" hidden="1">'02.2020'!$A$6:$N$41</definedName>
    <definedName name="Z_2535EA1C_0CF4_4C9B_AE4E_6BFC44525596_.wvu.FilterData" localSheetId="0" hidden="1">'02.2020'!$A$6:$N$46</definedName>
    <definedName name="Z_28C31497_3B57_48D9_9AE5_2299C1FEF113_.wvu.FilterData" localSheetId="0" hidden="1">'02.2020'!$A$6:$N$150</definedName>
    <definedName name="Z_2964A2A1_1EEB_4166_82D8_BE9423B124B5_.wvu.FilterData" localSheetId="0" hidden="1">'02.2020'!$A$6:$N$151</definedName>
    <definedName name="Z_2E009681_5BBB_4F53_91EC_880A2E8ADD48_.wvu.FilterData" localSheetId="0" hidden="1">'02.2020'!$A$6:$N$151</definedName>
    <definedName name="Z_2FE4D622_413E_4003_A1E9_33621F9AB85E_.wvu.FilterData" localSheetId="0" hidden="1">'02.2020'!$A$6:$N$146</definedName>
    <definedName name="Z_3246EA39_21D9_4921_B756_2E43F8846ED9_.wvu.FilterData" localSheetId="0" hidden="1">'02.2020'!$A$6:$N$28</definedName>
    <definedName name="Z_334327CC_8583_41E7_B3E3_8D4CB009CC47_.wvu.FilterData" localSheetId="0" hidden="1">'02.2020'!$A$6:$N$156</definedName>
    <definedName name="Z_33D03067_B8E5_4D47_BE4F_745D425C7623_.wvu.FilterData" localSheetId="0" hidden="1">'02.2020'!$A$6:$N$151</definedName>
    <definedName name="Z_36B840EE_48CB_4C76_9357_A103560BC3F6_.wvu.FilterData" localSheetId="0" hidden="1">'02.2020'!$A$6:$N$156</definedName>
    <definedName name="Z_38C8231C_E3ED_40DE_A911_BC491ECDD857_.wvu.FilterData" localSheetId="0" hidden="1">'02.2020'!$A$6:$N$38</definedName>
    <definedName name="Z_3A724EDA_9075_424B_B794_F3EAAC0A3A90_.wvu.FilterData" localSheetId="0" hidden="1">'02.2020'!$A$6:$N$156</definedName>
    <definedName name="Z_3C779931_E17F_48B7_933C_3170841D88D5_.wvu.FilterData" localSheetId="0" hidden="1">'02.2020'!$A$6:$N$146</definedName>
    <definedName name="Z_407522FA_C058_4641_BE61_A169F9041D70_.wvu.FilterData" localSheetId="0" hidden="1">'02.2020'!$A$6:$N$46</definedName>
    <definedName name="Z_41949567_6A7F_4C08_ABA5_1B29945E0A94_.wvu.FilterData" localSheetId="0" hidden="1">'02.2020'!$A$6:$N$151</definedName>
    <definedName name="Z_4ADDB961_A5E5_4468_ADB1_0E01361CC037_.wvu.FilterData" localSheetId="0" hidden="1">'02.2020'!$A$6:$N$146</definedName>
    <definedName name="Z_4AE768FE_FBD5_47BC_913F_F541FBE4140C_.wvu.FilterData" localSheetId="0" hidden="1">'02.2020'!$A$1:$N$151</definedName>
    <definedName name="Z_4BCDB15D_1B18_4EDD_9117_0D2525159059_.wvu.FilterData" localSheetId="0" hidden="1">'02.2020'!$A$6:$N$146</definedName>
    <definedName name="Z_4F0D849D_84CC_49AD_8544_3EE7F2D679A0_.wvu.FilterData" localSheetId="0" hidden="1">'02.2020'!$A$6:$N$46</definedName>
    <definedName name="Z_4F446C02_FB38_4EE3_911A_64ECD89FC4B6_.wvu.FilterData" localSheetId="0" hidden="1">'02.2020'!$A$6:$N$151</definedName>
    <definedName name="Z_4F79BAE5_F087_4DB9_B753_E9B979EF8A04_.wvu.FilterData" localSheetId="0" hidden="1">'02.2020'!$A$6:$N$151</definedName>
    <definedName name="Z_51F4E312_8CF9_49D6_AEF6_DBE8B190A38A_.wvu.FilterData" localSheetId="0" hidden="1">'02.2020'!$A$6:$N$38</definedName>
    <definedName name="Z_52F71F02_B4DF_4E6A_80CE_BE21716178F3_.wvu.FilterData" localSheetId="0" hidden="1">'02.2020'!$A$6:$N$150</definedName>
    <definedName name="Z_546C9E1C_B780_40B2_BDB3_887D899A25AF_.wvu.FilterData" localSheetId="0" hidden="1">'02.2020'!$A$6:$S$151</definedName>
    <definedName name="Z_55DD6305_3068_422D_AB2E_47B473243C26_.wvu.FilterData" localSheetId="0" hidden="1">'02.2020'!$A$6:$N$146</definedName>
    <definedName name="Z_594F2605_F512_4173_8C21_890812463DC4_.wvu.FilterData" localSheetId="0" hidden="1">'02.2020'!$A$6:$N$77</definedName>
    <definedName name="Z_59D23001_C098_47C4_8B49_D670C5B25D8F_.wvu.FilterData" localSheetId="0" hidden="1">'02.2020'!$A$6:$N$56</definedName>
    <definedName name="Z_5A10A035_A77B_48CD_ABAD_C7C1FB21827D_.wvu.FilterData" localSheetId="0" hidden="1">'02.2020'!$A$6:$N$156</definedName>
    <definedName name="Z_5A76F00A_29B4_4052_9043_3D3187DDF7B5_.wvu.FilterData" localSheetId="0" hidden="1">'02.2020'!$A$6:$N$146</definedName>
    <definedName name="Z_5C8C440A_C536_439C_AAA3_9B75070A3CFD_.wvu.FilterData" localSheetId="0" hidden="1">'02.2020'!$A$6:$N$146</definedName>
    <definedName name="Z_5FD3A7B9_8C4F_491E_8304_B7C153D85FAD_.wvu.FilterData" localSheetId="0" hidden="1">'02.2020'!$A$6:$N$55</definedName>
    <definedName name="Z_697EBE7A_D1AB_49C2_9E1C_E7EB691AF0FB_.wvu.FilterData" localSheetId="0" hidden="1">'02.2020'!$A$6:$N$106</definedName>
    <definedName name="Z_69B3FD49_1F2D_4FFD_B94A_B115F4E6E637_.wvu.FilterData" localSheetId="0" hidden="1">'02.2020'!$A$6:$N$41</definedName>
    <definedName name="Z_69B807F1_5909_4965_9945_894D3B65D889_.wvu.FilterData" localSheetId="0" hidden="1">'02.2020'!$A$6:$N$151</definedName>
    <definedName name="Z_6D74D09B_C116_45A4_960C_591938A1D3B0_.wvu.FilterData" localSheetId="0" hidden="1">'02.2020'!$A$6:$N$151</definedName>
    <definedName name="Z_70522608_E859_4245_83A6_864DC2658FDD_.wvu.FilterData" localSheetId="0" hidden="1">'02.2020'!$A$6:$N$27</definedName>
    <definedName name="Z_714894F9_50F0_40ED_ABF7_729E8674EFAB_.wvu.FilterData" localSheetId="0" hidden="1">'02.2020'!$A$6:$N$151</definedName>
    <definedName name="Z_71AD1138_CF79_4BB2_B12E_3EB97F63463D_.wvu.FilterData" localSheetId="0" hidden="1">'02.2020'!$A$6:$N$146</definedName>
    <definedName name="Z_7212AB41_9FB5_4E90_B393_91E5C5E98699_.wvu.FilterData" localSheetId="0" hidden="1">'02.2020'!$A$6:$N$27</definedName>
    <definedName name="Z_72153D46_E7A1_494F_A882_3D708AB27F5F_.wvu.FilterData" localSheetId="0" hidden="1">'02.2020'!$A$6:$N$147</definedName>
    <definedName name="Z_75771F16_ECB2_4A1D_BE9B_EBBFF7ECCB76_.wvu.FilterData" localSheetId="0" hidden="1">'02.2020'!$A$6:$N$46</definedName>
    <definedName name="Z_75B46D9F_3BB8_4277_B46B_69A021C3635C_.wvu.FilterData" localSheetId="0" hidden="1">'02.2020'!$A$6:$N$151</definedName>
    <definedName name="Z_798AD43D_2420_4E13_A157_CB9C70A8A38F_.wvu.FilterData" localSheetId="0" hidden="1">'02.2020'!$A$6:$N$151</definedName>
    <definedName name="Z_79F7B5D4_3FC2_4620_9F12_920338CD97BE_.wvu.FilterData" localSheetId="0" hidden="1">'02.2020'!$A$6:$N$151</definedName>
    <definedName name="Z_7C868242_BB18_4A6D_8A20_1C1EE5E11E7F_.wvu.FilterData" localSheetId="0" hidden="1">'02.2020'!$A$6:$N$151</definedName>
    <definedName name="Z_8705A105_547D_4666_8728_80C414C73467_.wvu.FilterData" localSheetId="0" hidden="1">'02.2020'!$A$6:$N$146</definedName>
    <definedName name="Z_8743966E_23CA_4A3B_9E7E_E009BB5C14F3_.wvu.FilterData" localSheetId="0" hidden="1">'02.2020'!$A$6:$N$151</definedName>
    <definedName name="Z_90A63A38_59B1_4E75_B551_49B3903A2A42_.wvu.FilterData" localSheetId="0" hidden="1">'02.2020'!$A$6:$N$151</definedName>
    <definedName name="Z_92A13AB3_CFED_4FCF_BDBD_8C62D03B16E0_.wvu.FilterData" localSheetId="0" hidden="1">'02.2020'!$A$6:$N$38</definedName>
    <definedName name="Z_950C66C9_6B8F_4836_B0C3_8081A9820A4C_.wvu.FilterData" localSheetId="0" hidden="1">'02.2020'!$A$6:$N$52</definedName>
    <definedName name="Z_9598D9F4_F530_46F3_8682_F7C3AF56ADB7_.wvu.FilterData" localSheetId="0" hidden="1">'02.2020'!$A$6:$N$151</definedName>
    <definedName name="Z_9857BF24_97AA_4630_8ACC_2298AF547FF9_.wvu.FilterData" localSheetId="0" hidden="1">'02.2020'!$A$6:$N$151</definedName>
    <definedName name="Z_99121726_FAFD_4E92_B464_03AF6678D57B_.wvu.FilterData" localSheetId="0" hidden="1">'02.2020'!$A$6:$N$132</definedName>
    <definedName name="Z_99DBBB6D_A017_4833_AB3A_585360EA1EC8_.wvu.FilterData" localSheetId="0" hidden="1">'02.2020'!$A$6:$N$38</definedName>
    <definedName name="Z_9C53CBEB_76B6_4089_93BF_5075C872DD9E_.wvu.FilterData" localSheetId="0" hidden="1">'02.2020'!$A$6:$N$151</definedName>
    <definedName name="Z_9E494231_E0F8_45BB_856D_06E5CDFF53DA_.wvu.FilterData" localSheetId="0" hidden="1">'02.2020'!$A$6:$N$151</definedName>
    <definedName name="Z_A6BDDAD6_E9E1_4A80_BC97_6952F1F078B3_.wvu.FilterData" localSheetId="0" hidden="1">'02.2020'!$A$6:$N$132</definedName>
    <definedName name="Z_AAB648B1_6707_4D8E_9CAB_583C29BAF5A3_.wvu.FilterData" localSheetId="0" hidden="1">'02.2020'!$A$6:$N$151</definedName>
    <definedName name="Z_AD148ED4_3ECE_4A8C_9A46_E7B08E474007_.wvu.FilterData" localSheetId="0" hidden="1">'02.2020'!$A$6:$N$151</definedName>
    <definedName name="Z_AF6CA628_4CBA_4C8F_8D26_A8179A8D4867_.wvu.FilterData" localSheetId="0" hidden="1">'02.2020'!$A$6:$N$151</definedName>
    <definedName name="Z_B40EFA60_F098_44DB_9BDB_F4B32491B407_.wvu.FilterData" localSheetId="0" hidden="1">'02.2020'!$A$6:$N$151</definedName>
    <definedName name="Z_B5F9E106_8E68_4AE2_9D37_2EEE2AECFA8C_.wvu.FilterData" localSheetId="0" hidden="1">'02.2020'!$A$6:$N$106</definedName>
    <definedName name="Z_B7296F46_420A_4C8D_8371_8D001FECDEA5_.wvu.FilterData" localSheetId="0" hidden="1">'02.2020'!$A$6:$N$27</definedName>
    <definedName name="Z_BA04700F_3C39_48E4_A17C_DEB5AED09CF9_.wvu.FilterData" localSheetId="0" hidden="1">'02.2020'!$A$6:$N$38</definedName>
    <definedName name="Z_BFC39955_29B3_45FF_8984_21175A68171B_.wvu.FilterData" localSheetId="0" hidden="1">'02.2020'!$A$6:$N$46</definedName>
    <definedName name="Z_C050EEF4_142E_4395_9776_8AABD20A85B6_.wvu.FilterData" localSheetId="0" hidden="1">'02.2020'!$A$6:$N$146</definedName>
    <definedName name="Z_C0CF3ACC_3AE9_4409_B990_CE55F540B641_.wvu.FilterData" localSheetId="0" hidden="1">'02.2020'!$A$6:$N$156</definedName>
    <definedName name="Z_C131D1EA_8941_4110_B872_BE92A509C4AA_.wvu.FilterData" localSheetId="0" hidden="1">'02.2020'!$A$6:$N$147</definedName>
    <definedName name="Z_CC68CF0D_F827_4537_933E_482B405BE580_.wvu.FilterData" localSheetId="0" hidden="1">'02.2020'!$A$6:$N$146</definedName>
    <definedName name="Z_CED6AAA1_714D_4440_A2CC_90394CE3E88F_.wvu.FilterData" localSheetId="0" hidden="1">'02.2020'!$A$6:$N$146</definedName>
    <definedName name="Z_CFF5FC66_891A_411A_9686_061BA210C5CD_.wvu.FilterData" localSheetId="0" hidden="1">'02.2020'!$A$6:$N$151</definedName>
    <definedName name="Z_D066EAC9_2872_4143_8463_5A2C04A8DB57_.wvu.FilterData" localSheetId="0" hidden="1">'02.2020'!$A$6:$N$151</definedName>
    <definedName name="Z_D1B45A99_3F6A_4DB9_BF6A_5985A07C6A6F_.wvu.FilterData" localSheetId="0" hidden="1">'02.2020'!$A$6:$N$146</definedName>
    <definedName name="Z_D1D97148_89BB_4A18_BE8E_C63C6E0F0963_.wvu.FilterData" localSheetId="0" hidden="1">'02.2020'!$A$6:$N$151</definedName>
    <definedName name="Z_D36E6CA1_6A4D_4BCF_AF23_C14B8796C664_.wvu.FilterData" localSheetId="0" hidden="1">'02.2020'!$A$6:$N$151</definedName>
    <definedName name="Z_D676B175_9F2B_45C5_9258_6B909E0A7441_.wvu.FilterData" localSheetId="0" hidden="1">'02.2020'!$A$6:$N$156</definedName>
    <definedName name="Z_D6D090B5_5EEF_4D54_A3F5_3CD56E81AEC5_.wvu.FilterData" localSheetId="0" hidden="1">'02.2020'!$A$6:$N$45</definedName>
    <definedName name="Z_D85EF2A6_79CD_475F_86B8_DF8230EBC20F_.wvu.FilterData" localSheetId="0" hidden="1">'02.2020'!$A$6:$S$156</definedName>
    <definedName name="Z_D864E395_1247_4AD6_99B8_C4A5234917E0_.wvu.FilterData" localSheetId="0" hidden="1">'02.2020'!$A$6:$N$150</definedName>
    <definedName name="Z_DAA8742D_50F2_4425_8FB3_83DAAA94BFBF_.wvu.FilterData" localSheetId="0" hidden="1">'02.2020'!$A$6:$N$46</definedName>
    <definedName name="Z_DDBC70A4_C463_414E_9C58_EB3617305314_.wvu.FilterData" localSheetId="0" hidden="1">'02.2020'!$A$6:$N$106</definedName>
    <definedName name="Z_E26A90AC_3D18_4579_B9E6_53151A6C4D2B_.wvu.FilterData" localSheetId="0" hidden="1">'02.2020'!$A$6:$N$27</definedName>
    <definedName name="Z_E37B3FD4_2204_4155_BD77_E7926B23892C_.wvu.FilterData" localSheetId="0" hidden="1">'02.2020'!$A$6:$N$151</definedName>
    <definedName name="Z_E57C710F_CA7E_4A16_9143_40B4ACE3E303_.wvu.FilterData" localSheetId="0" hidden="1">'02.2020'!$A$6:$N$151</definedName>
    <definedName name="Z_E785883D_48DB_4439_9F9C_F03065ED4886_.wvu.FilterData" localSheetId="0" hidden="1">'02.2020'!$A$6:$N$151</definedName>
    <definedName name="Z_F40606F2_CCC4_4880_A107_6BE89B223BDE_.wvu.FilterData" localSheetId="0" hidden="1">'02.2020'!$A$6:$N$41</definedName>
    <definedName name="Z_F755079D_780C_46DA_88FC_097E32E46902_.wvu.FilterData" localSheetId="0" hidden="1">'02.2020'!$A$6:$N$151</definedName>
    <definedName name="Z_FBC11DEC_045E_46AB_9AD0_D38A3161EAC9_.wvu.FilterData" localSheetId="0" hidden="1">'02.2020'!$A$6:$S$151</definedName>
    <definedName name="Z_FC7DCF2F_1126_4899_8021_7DB99CAFE376_.wvu.FilterData" localSheetId="0" hidden="1">'02.2020'!$A$6:$N$156</definedName>
    <definedName name="Z_FDEEF191_9B33_4FC2_9269_AB6C1BB05560_.wvu.FilterData" localSheetId="0" hidden="1">'02.2020'!$A$6:$N$146</definedName>
    <definedName name="Z_FF343C21_E080_47C0_9227_5275C34E8AE9_.wvu.FilterData" localSheetId="0" hidden="1">'02.2020'!$A$6:$N$156</definedName>
  </definedNames>
  <calcPr calcId="162913"/>
  <customWorkbookViews>
    <customWorkbookView name="Забарака Максим Николаевич - Личное представление" guid="{001A80F2-4A1F-4F95-949B-9B4E8BBD4BE3}" mergeInterval="0" personalView="1" maximized="1" xWindow="-8" yWindow="-8" windowWidth="1936" windowHeight="1056" activeSheetId="1"/>
    <customWorkbookView name="Фризен Марина Агеевна - Личное представление" guid="{0263628D-0586-4811-8C76-91EE8485C8FC}" mergeInterval="0" personalView="1" xWindow="40" yWindow="40" windowWidth="1614" windowHeight="976" activeSheetId="1"/>
    <customWorkbookView name="Разумова Наталья Викторовна - Личное представление" guid="{4AE768FE-FBD5-47BC-913F-F541FBE4140C}" mergeInterval="0" personalView="1" maximized="1" xWindow="-8" yWindow="-8" windowWidth="1936" windowHeight="1056" activeSheetId="1"/>
    <customWorkbookView name="Мамаева Екатерина Владиславовна - Личное представление" guid="{F755079D-780C-46DA-88FC-097E32E46902}" mergeInterval="0" personalView="1" maximized="1" xWindow="-9" yWindow="-9" windowWidth="1938" windowHeight="1048" activeSheetId="1"/>
    <customWorkbookView name="Баграмова Ирина Владимировна - Личное представление" guid="{AF6CA628-4CBA-4C8F-8D26-A8179A8D4867}" mergeInterval="0" personalView="1" maximized="1" xWindow="-8" yWindow="-8" windowWidth="1936" windowHeight="1056" activeSheetId="1"/>
    <customWorkbookView name="Хохлов Антон Александрович - Личное представление" guid="{55DD6305-3068-422D-AB2E-47B473243C26}" mergeInterval="0" personalView="1" xWindow="2" yWindow="2" windowWidth="1918" windowHeight="1038" activeSheetId="1"/>
    <customWorkbookView name="ПАО &quot;МТС&quot; - Личное представление" guid="{4F0D849D-84CC-49AD-8544-3EE7F2D679A0}" mergeInterval="0" personalView="1" maximized="1" xWindow="-8" yWindow="-8" windowWidth="1936" windowHeight="1056" activeSheetId="1"/>
    <customWorkbookView name="Сухая Надежда Александровна - Личное представление" guid="{70522608-E859-4245-83A6-864DC2658FDD}" mergeInterval="0" personalView="1" maximized="1" xWindow="-4" yWindow="-4" windowWidth="1928" windowHeight="1044" activeSheetId="1"/>
    <customWorkbookView name="Гатке Анастасия Владимировна - Личное представление" guid="{1DDA866A-FD91-4A5F-8381-B3BB5AFFAEF6}" mergeInterval="0" personalView="1" maximized="1" xWindow="-8" yWindow="-8" windowWidth="1936" windowHeight="1056" activeSheetId="1"/>
    <customWorkbookView name="Буряченко Анна Александровна - Личное представление" guid="{8743966E-23CA-4A3B-9E7E-E009BB5C14F3}" mergeInterval="0" personalView="1" maximized="1" xWindow="-8" yWindow="-8" windowWidth="1936" windowHeight="1056" activeSheetId="1"/>
    <customWorkbookView name="Заворотная Елена Валерьевна - Личное представление" guid="{5A10A035-A77B-48CD-ABAD-C7C1FB21827D}" mergeInterval="0" personalView="1" xWindow="933" yWindow="12" windowWidth="1028" windowHeight="877" activeSheetId="1"/>
    <customWorkbookView name="Носов Андрей Алексеевич - Личное представление" guid="{FF343C21-E080-47C0-9227-5275C34E8AE9}" mergeInterval="0" personalView="1" maximized="1" xWindow="-8" yWindow="-8" windowWidth="1936" windowHeight="1056" activeSheetId="1"/>
    <customWorkbookView name="Николаева Лариса Леонидовна - Личное представление" guid="{C0CF3ACC-3AE9-4409-B990-CE55F540B641}" mergeInterval="0" personalView="1" maximized="1" xWindow="-8" yWindow="-8" windowWidth="1936" windowHeight="1056" activeSheetId="1"/>
    <customWorkbookView name="Мишина Людмила Юрьевна - Личное представление" guid="{D85EF2A6-79CD-475F-86B8-DF8230EBC20F}" mergeInterval="0" personalView="1" maximized="1" xWindow="-8" yWindow="-8" windowWidth="1936" windowHeight="1056" activeSheetId="1"/>
    <customWorkbookView name="Краснова Елизавета Владимировна - Личное представление" guid="{3A724EDA-9075-424B-B794-F3EAAC0A3A90}" mergeInterval="0" personalView="1" maximized="1" xWindow="-8" yWindow="-8" windowWidth="1936" windowHeight="1056" activeSheetId="1"/>
    <customWorkbookView name="Копайгора Андрей Викторович - Личное представление" guid="{36B840EE-48CB-4C76-9357-A103560BC3F6}" mergeInterval="0" personalView="1" maximized="1" xWindow="-8" yWindow="-8" windowWidth="1456" windowHeight="876" activeSheetId="1"/>
  </customWorkbookViews>
</workbook>
</file>

<file path=xl/calcChain.xml><?xml version="1.0" encoding="utf-8"?>
<calcChain xmlns="http://schemas.openxmlformats.org/spreadsheetml/2006/main">
  <c r="D47" i="1" l="1"/>
  <c r="G8" i="1" l="1"/>
  <c r="D138" i="1" l="1"/>
  <c r="D113" i="1" l="1"/>
  <c r="D112" i="1"/>
  <c r="D111" i="1"/>
  <c r="D110" i="1"/>
  <c r="D109" i="1"/>
  <c r="D108" i="1"/>
  <c r="D107" i="1"/>
  <c r="D132" i="1" l="1"/>
  <c r="D129" i="1"/>
  <c r="D130" i="1"/>
  <c r="D131" i="1"/>
  <c r="D134" i="1" l="1"/>
  <c r="D64" i="1" l="1"/>
  <c r="D65" i="1"/>
  <c r="D156" i="1" l="1"/>
  <c r="D155" i="1"/>
  <c r="D154" i="1"/>
  <c r="D153" i="1"/>
  <c r="D152" i="1"/>
  <c r="D21" i="1" l="1"/>
  <c r="D70" i="1" l="1"/>
  <c r="D71" i="1"/>
  <c r="D127" i="1" l="1"/>
  <c r="D117" i="1" l="1"/>
  <c r="D118" i="1"/>
  <c r="D123" i="1" l="1"/>
  <c r="D135" i="1" l="1"/>
  <c r="D133" i="1"/>
  <c r="D145" i="1" l="1"/>
  <c r="D144" i="1"/>
  <c r="D143" i="1"/>
  <c r="D142" i="1"/>
  <c r="D141" i="1"/>
  <c r="D140" i="1"/>
  <c r="D139" i="1"/>
  <c r="D137" i="1" l="1"/>
  <c r="D26" i="1" l="1"/>
  <c r="D24" i="1"/>
  <c r="D151" i="1" l="1"/>
  <c r="D14" i="1" l="1"/>
  <c r="D105" i="1" l="1"/>
  <c r="D150" i="1"/>
  <c r="D149" i="1"/>
  <c r="D148" i="1"/>
  <c r="D147" i="1" l="1"/>
  <c r="D58" i="1" l="1"/>
  <c r="D66" i="1" l="1"/>
  <c r="D136" i="1" l="1"/>
  <c r="D146" i="1"/>
  <c r="D126" i="1"/>
  <c r="D128" i="1"/>
  <c r="D12" i="1" l="1"/>
  <c r="D115" i="1" l="1"/>
  <c r="D116" i="1"/>
  <c r="D119" i="1"/>
  <c r="D120" i="1"/>
  <c r="D121" i="1"/>
  <c r="D122" i="1"/>
  <c r="D124" i="1"/>
  <c r="D125" i="1"/>
  <c r="D114" i="1" l="1"/>
  <c r="D45" i="1"/>
  <c r="D46" i="1"/>
  <c r="D28" i="1" l="1"/>
  <c r="D106" i="1" l="1"/>
  <c r="D104" i="1"/>
  <c r="D103" i="1"/>
  <c r="D102" i="1"/>
  <c r="D99" i="1" l="1"/>
  <c r="D100" i="1"/>
  <c r="D101" i="1"/>
  <c r="D98" i="1" l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8" i="1" l="1"/>
  <c r="D9" i="1"/>
  <c r="D10" i="1"/>
  <c r="D11" i="1"/>
  <c r="D13" i="1"/>
  <c r="D15" i="1"/>
  <c r="D16" i="1"/>
  <c r="D17" i="1"/>
  <c r="D18" i="1"/>
  <c r="D19" i="1"/>
  <c r="D20" i="1"/>
  <c r="D22" i="1"/>
  <c r="D23" i="1"/>
  <c r="D25" i="1"/>
  <c r="D27" i="1"/>
  <c r="D29" i="1"/>
  <c r="D30" i="1"/>
  <c r="D33" i="1"/>
  <c r="D34" i="1"/>
  <c r="D35" i="1"/>
  <c r="D36" i="1"/>
  <c r="D37" i="1"/>
  <c r="D38" i="1"/>
  <c r="D39" i="1"/>
  <c r="D40" i="1"/>
  <c r="D41" i="1"/>
  <c r="D42" i="1"/>
  <c r="D43" i="1"/>
  <c r="D44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3" i="1"/>
  <c r="D67" i="1"/>
  <c r="D68" i="1"/>
  <c r="D69" i="1"/>
  <c r="D72" i="1"/>
  <c r="D73" i="1"/>
  <c r="D74" i="1"/>
  <c r="D75" i="1"/>
  <c r="D76" i="1"/>
  <c r="D77" i="1"/>
  <c r="D7" i="1"/>
  <c r="D32" i="1" l="1"/>
  <c r="D31" i="1"/>
</calcChain>
</file>

<file path=xl/sharedStrings.xml><?xml version="1.0" encoding="utf-8"?>
<sst xmlns="http://schemas.openxmlformats.org/spreadsheetml/2006/main" count="318" uniqueCount="179">
  <si>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</si>
  <si>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</si>
  <si>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</si>
  <si>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</si>
  <si>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</si>
  <si>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</si>
  <si>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</si>
  <si>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</si>
  <si>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</si>
  <si>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</si>
  <si>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</si>
  <si>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Свердловская область</t>
  </si>
  <si>
    <t>Нижегородская область</t>
  </si>
  <si>
    <t>ПАО "МРСК Центра и Приволжья" филиал "Нижновэнерго"</t>
  </si>
  <si>
    <t>Московская область</t>
  </si>
  <si>
    <t>ПАО "МОЭСК"</t>
  </si>
  <si>
    <t>Ленинградская область</t>
  </si>
  <si>
    <t>ПАО "Ленэнерго"</t>
  </si>
  <si>
    <t>АО "ЛОЭСК"</t>
  </si>
  <si>
    <t>Новосибирская область</t>
  </si>
  <si>
    <t>АО "Региональные электрические сети"</t>
  </si>
  <si>
    <t xml:space="preserve">АО «ЕЭСК» </t>
  </si>
  <si>
    <t>г. Санкт-Петербург</t>
  </si>
  <si>
    <t>Краснодарский край</t>
  </si>
  <si>
    <t>Ростовская область</t>
  </si>
  <si>
    <t>АО "Донэнерго"</t>
  </si>
  <si>
    <t xml:space="preserve">ООО "Ростсельмашэнерго" </t>
  </si>
  <si>
    <t>МУП "ВГЭС"</t>
  </si>
  <si>
    <t>ПАО "Кубаньэнерго"</t>
  </si>
  <si>
    <t>АО "Саровская электросетевая компания"</t>
  </si>
  <si>
    <t>ООО "Специнвестпроект"</t>
  </si>
  <si>
    <t>АО "Энергосетевая компания"</t>
  </si>
  <si>
    <t>АО "Царскосельская электросетевая компания"</t>
  </si>
  <si>
    <t>АО "Санкт-Петербургские электрические сети"</t>
  </si>
  <si>
    <t>Пензенская область</t>
  </si>
  <si>
    <t>Воронежская область</t>
  </si>
  <si>
    <t>МУП "Борисоглебская горэлектросеть"</t>
  </si>
  <si>
    <t>МУП "Лискинская городская электрическая сеть"</t>
  </si>
  <si>
    <t>ЗАО "Пензенская горэлектросеть"</t>
  </si>
  <si>
    <t>МП "Горэлектросеть", г. Заречный</t>
  </si>
  <si>
    <t>ООО "Городищенское РЭТСП"</t>
  </si>
  <si>
    <t>ООО "Сетевая компания"</t>
  </si>
  <si>
    <t>Филиал "МРСК Волги" - "Пензаэнерго"</t>
  </si>
  <si>
    <t>МУП "Воронежская горэлектросеть"</t>
  </si>
  <si>
    <t>МУП "Бобровская горэлектросеть"</t>
  </si>
  <si>
    <t>МУПП "Энергетик"</t>
  </si>
  <si>
    <t>ОАО "Бутурлиновская электросетевая компания"</t>
  </si>
  <si>
    <t>филиал ПАО "МРСК Центра" - "Воронежэнерго"</t>
  </si>
  <si>
    <t>Томская область</t>
  </si>
  <si>
    <t xml:space="preserve">ПАО "ТРК" </t>
  </si>
  <si>
    <t xml:space="preserve">ООО "Горсети" </t>
  </si>
  <si>
    <t xml:space="preserve">ООО "Электросети" </t>
  </si>
  <si>
    <t>ООО "Домовые электрические сети"</t>
  </si>
  <si>
    <t>г.Москва</t>
  </si>
  <si>
    <t>Тульская область</t>
  </si>
  <si>
    <t>Республика Марий Эл</t>
  </si>
  <si>
    <t xml:space="preserve">ПАО "МРСК  Центра и Приволжья" </t>
  </si>
  <si>
    <t>МУП ТЭЦ-1</t>
  </si>
  <si>
    <t>АО "Энергия"</t>
  </si>
  <si>
    <t>ООО "ВСК"</t>
  </si>
  <si>
    <t>ООО "Йошкар-Олинская электросетевая компания""</t>
  </si>
  <si>
    <t>ПАО "ФСК ЕЭС"</t>
  </si>
  <si>
    <t>ОАО "Щекинская городская электросеть"</t>
  </si>
  <si>
    <t>МУП "Острогожская горэлектросеть"</t>
  </si>
  <si>
    <t>ООО "Энергия"</t>
  </si>
  <si>
    <t>Оренбургская область</t>
  </si>
  <si>
    <t>АО "Оборонэнерго"</t>
  </si>
  <si>
    <t>ГУП "ОКЭС"</t>
  </si>
  <si>
    <t>Куйбышевская дирекция по энергообеспечению- структурное подразделение Трансэнерго- филиала ОАО "РЖД"</t>
  </si>
  <si>
    <t>МП "КЭП" ЗАТО Комаровский</t>
  </si>
  <si>
    <t>МУП ЖКХ г.Гай</t>
  </si>
  <si>
    <t>ООО "МК-ЭНЕРГО ПЛЮС"</t>
  </si>
  <si>
    <t>ООО "УКХ"</t>
  </si>
  <si>
    <t>ООО "УРАЛЭЛЕКТРОСЕТЬ"</t>
  </si>
  <si>
    <t>ООО "Экспертэнергоаудит"</t>
  </si>
  <si>
    <t>ООО "Энергетик"</t>
  </si>
  <si>
    <t>ПАО "Гайский ГОК"</t>
  </si>
  <si>
    <t>ПАО "МРСК Волги"</t>
  </si>
  <si>
    <t>ПАО "Оренбургнефть"</t>
  </si>
  <si>
    <t>Приуральский филиал ООО Газпром энерго</t>
  </si>
  <si>
    <t>Южно-Уральский филиал ООО "Газпром энерго"</t>
  </si>
  <si>
    <t>ОАО "Тульские городские электрические сети"</t>
  </si>
  <si>
    <t>МУП "УльГЭС"</t>
  </si>
  <si>
    <t>Ульяновская область</t>
  </si>
  <si>
    <t>ООО "Энерго-Альянс"</t>
  </si>
  <si>
    <t>ООО "Энергомодуль"</t>
  </si>
  <si>
    <t>ООО «Солерс»</t>
  </si>
  <si>
    <t>ЗАО "Авиастар-ОПЭ"</t>
  </si>
  <si>
    <t xml:space="preserve"> ООО "ИРЭС"</t>
  </si>
  <si>
    <t>ПАО "МРСК Волги" - "Ульяновские распределительные сети"</t>
  </si>
  <si>
    <t>ГН</t>
  </si>
  <si>
    <t xml:space="preserve">АО "УСК" </t>
  </si>
  <si>
    <t>ОАО "РЖД"</t>
  </si>
  <si>
    <t>ООО "ГПП"</t>
  </si>
  <si>
    <t>ООО "ИНЗА СЕРВИС"</t>
  </si>
  <si>
    <t>ООО "ОЭС"</t>
  </si>
  <si>
    <t>ООО "РРСК"</t>
  </si>
  <si>
    <t>ООО "Сети Барыш"</t>
  </si>
  <si>
    <t>ООО "ЭнергоСеть"</t>
  </si>
  <si>
    <t>ООО "ЭнергоХолдинг"</t>
  </si>
  <si>
    <t>АО "ГНЦ НИИАР"</t>
  </si>
  <si>
    <t>ОАО "Оборонэнерго"</t>
  </si>
  <si>
    <t>ООО "ЭнергоХолдинг-Н"</t>
  </si>
  <si>
    <t>ОАО "Комета"</t>
  </si>
  <si>
    <t>ООО "Энергопром ГРУПП"</t>
  </si>
  <si>
    <t>Республика Башкортостан</t>
  </si>
  <si>
    <t>ООО "Башкирэнерго"</t>
  </si>
  <si>
    <t>АО "Туймазинские городские электрические сети"</t>
  </si>
  <si>
    <t>МУП "Нефтекамское межрайонное предприятие электрических сетей"</t>
  </si>
  <si>
    <t>Саратовская область</t>
  </si>
  <si>
    <t>ООО "Саратовская энергосетевая компания"</t>
  </si>
  <si>
    <t xml:space="preserve"> ООО "ЭЛТРЕЙТ"</t>
  </si>
  <si>
    <t>АО "Облкоммунэнерго"</t>
  </si>
  <si>
    <t xml:space="preserve">ЗАО "СПГЭС" </t>
  </si>
  <si>
    <t>Кемеровская область</t>
  </si>
  <si>
    <t>ООО "Горэлектросеть"</t>
  </si>
  <si>
    <t>ООО "МЭО"</t>
  </si>
  <si>
    <t>ПАО "МРСК Сибири"</t>
  </si>
  <si>
    <t>ООО "КЭнК"</t>
  </si>
  <si>
    <t>ООО "Электросетьсервис"</t>
  </si>
  <si>
    <t>ОАО "Северо-Кузбасская энергетическая компания"</t>
  </si>
  <si>
    <t>МУП "ТРСК"</t>
  </si>
  <si>
    <t>Тюменская область</t>
  </si>
  <si>
    <t>Ярославская область</t>
  </si>
  <si>
    <t xml:space="preserve"> ПАО "МРСК Центр" - "Ярэнерго"</t>
  </si>
  <si>
    <t>АО "Ярославская электросетевая компания"</t>
  </si>
  <si>
    <t>МУП "Горэлектросеть", г.Тутаев</t>
  </si>
  <si>
    <t>ОАО "Тюменьэнерго"</t>
  </si>
  <si>
    <t>ПАО "СУЭНКО"</t>
  </si>
  <si>
    <t>ООО "Транзит Электро-Тюмень"</t>
  </si>
  <si>
    <t>ООО "РемЭнергоСтрой Сервис"</t>
  </si>
  <si>
    <t>ООО "ДСК Энерго"</t>
  </si>
  <si>
    <t>ООО "Дорстрой"</t>
  </si>
  <si>
    <t>ООО "Газпромэнерго"</t>
  </si>
  <si>
    <t>ООО "Агенство Интелект Сервис"</t>
  </si>
  <si>
    <t>ООО "Тюменская Электросетевая Компания"</t>
  </si>
  <si>
    <t>ООО "Энергосервис"</t>
  </si>
  <si>
    <t>Республика Мордовия</t>
  </si>
  <si>
    <t>АО "Мордовская электросеть"</t>
  </si>
  <si>
    <t>ООО "Системы жизнеобеспечения РМ"</t>
  </si>
  <si>
    <t>ПАО «МРСК Северо-Запада»</t>
  </si>
  <si>
    <t>Республика Карелия</t>
  </si>
  <si>
    <t>Вологодская область</t>
  </si>
  <si>
    <t>Самарская область</t>
  </si>
  <si>
    <t>АО "Самарская сетевая компания"</t>
  </si>
  <si>
    <t>ООО "Терра"</t>
  </si>
  <si>
    <t>Трансэнерго-филиал ОАО "РЖД"</t>
  </si>
  <si>
    <t>Красноярский край</t>
  </si>
  <si>
    <t>Филиал ПАО "МРСК Сибири"-"Красноярскэнерго"</t>
  </si>
  <si>
    <t>Курская область</t>
  </si>
  <si>
    <t>ООО "Электроснабжение"</t>
  </si>
  <si>
    <t>Филиал ПАО "МРСК Центра" - "Курскэнерго"</t>
  </si>
  <si>
    <t>АО "Курские электрические сети"</t>
  </si>
  <si>
    <t>ФГУП ЦИАМ им.П.И. Баранова</t>
  </si>
  <si>
    <t>Кировская область</t>
  </si>
  <si>
    <t>ПАО "МРСК Юг-Ростовэнерго"</t>
  </si>
  <si>
    <t>ООО "Энерго Защита"</t>
  </si>
  <si>
    <t>АО "Электросеть"</t>
  </si>
  <si>
    <t>ООО "Теплосервис"</t>
  </si>
  <si>
    <t>ООО "Череповецкая электросетевая компания"</t>
  </si>
  <si>
    <t>ООО "Электротеплосеть"</t>
  </si>
  <si>
    <t>ООО  "Ярославль Энергосети"</t>
  </si>
  <si>
    <t>ЗАО "Надымэнергосбыт"</t>
  </si>
  <si>
    <t>ООО "Элтранс"</t>
  </si>
  <si>
    <t>ф-л ОАО "РЖД"</t>
  </si>
  <si>
    <t>ООО "Электросетевая компания"</t>
  </si>
  <si>
    <t>ООО "Майкопская ТЭЦ"</t>
  </si>
  <si>
    <t>Ставропольский край</t>
  </si>
  <si>
    <t>ПАО "МРСК Северного Кавказа"</t>
  </si>
  <si>
    <t>АО "Ессентукская сетевая компания"</t>
  </si>
  <si>
    <t>ООО "КЭУК"</t>
  </si>
  <si>
    <t>АО "Горэлектросеть"</t>
  </si>
  <si>
    <t>ООО "ГГЭС"</t>
  </si>
  <si>
    <t>АО "ОЭК"</t>
  </si>
  <si>
    <t>ООО "ЕЭС Оренбуржья"</t>
  </si>
  <si>
    <t>ОАО "Рыбинская городская электрическая сеть"</t>
  </si>
  <si>
    <t>ОАО ЖКХ "Заволжье"</t>
  </si>
  <si>
    <t>ООО "Энергоресурс"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</si>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</sst>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_-* #,##0.000_р_._-;\-* #,##0.000_р_._-;_-* &quot;-&quot;???_р_._-;_-@_-"/>
    <numFmt numFmtId="170" formatCode="0.000"/>
    <numFmt numFmtId="171" formatCode="#,##0.000_ ;\-#,##0.000\ "/>
    <numFmt numFmtId="172" formatCode="_-* #,##0.000_р_._-;\-* #,##0.000_р_._-;_-* &quot;-&quot;??_р_._-;_-@_-"/>
  </numFmts>
  <fonts count="14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  <xf numFmtId="0" fontId="4" fillId="0" borderId="0"/>
  </cellStyleXfs>
  <cellXfs count="117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Fill="1"/>
    <xf numFmtId="168" fontId="7" fillId="0" borderId="0" xfId="0" applyNumberFormat="1" applyFont="1" applyFill="1"/>
    <xf numFmtId="169" fontId="7" fillId="0" borderId="0" xfId="0" applyNumberFormat="1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7" fillId="0" borderId="1" xfId="0" applyNumberFormat="1" applyFont="1" applyFill="1" applyBorder="1"/>
    <xf numFmtId="167" fontId="7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center" vertical="center"/>
    </xf>
    <xf numFmtId="167" fontId="7" fillId="0" borderId="12" xfId="1" applyNumberFormat="1" applyFont="1" applyFill="1" applyBorder="1" applyAlignment="1">
      <alignment horizontal="center" vertical="center"/>
    </xf>
    <xf numFmtId="171" fontId="7" fillId="0" borderId="3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/>
    <xf numFmtId="167" fontId="0" fillId="0" borderId="8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0" fontId="7" fillId="0" borderId="3" xfId="0" applyFont="1" applyFill="1" applyBorder="1"/>
    <xf numFmtId="167" fontId="9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167" fontId="7" fillId="0" borderId="13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7" fontId="7" fillId="0" borderId="8" xfId="0" applyNumberFormat="1" applyFont="1" applyFill="1" applyBorder="1"/>
    <xf numFmtId="164" fontId="7" fillId="0" borderId="11" xfId="0" applyNumberFormat="1" applyFont="1" applyFill="1" applyBorder="1"/>
    <xf numFmtId="167" fontId="7" fillId="0" borderId="3" xfId="0" applyNumberFormat="1" applyFont="1" applyFill="1" applyBorder="1"/>
    <xf numFmtId="167" fontId="7" fillId="0" borderId="11" xfId="0" applyNumberFormat="1" applyFont="1" applyFill="1" applyBorder="1"/>
    <xf numFmtId="0" fontId="9" fillId="0" borderId="11" xfId="0" applyFont="1" applyFill="1" applyBorder="1" applyAlignment="1">
      <alignment wrapText="1"/>
    </xf>
    <xf numFmtId="0" fontId="7" fillId="0" borderId="15" xfId="0" applyFont="1" applyFill="1" applyBorder="1"/>
    <xf numFmtId="0" fontId="7" fillId="0" borderId="15" xfId="0" applyFont="1" applyFill="1" applyBorder="1" applyAlignment="1">
      <alignment wrapText="1"/>
    </xf>
    <xf numFmtId="167" fontId="7" fillId="0" borderId="15" xfId="1" applyNumberFormat="1" applyFont="1" applyFill="1" applyBorder="1" applyAlignment="1">
      <alignment horizontal="center" vertical="center"/>
    </xf>
    <xf numFmtId="0" fontId="7" fillId="0" borderId="16" xfId="0" applyFont="1" applyFill="1" applyBorder="1"/>
    <xf numFmtId="0" fontId="9" fillId="0" borderId="1" xfId="0" applyFont="1" applyFill="1" applyBorder="1" applyAlignment="1">
      <alignment wrapText="1"/>
    </xf>
    <xf numFmtId="167" fontId="9" fillId="0" borderId="1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/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/>
    <xf numFmtId="167" fontId="7" fillId="0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170" fontId="7" fillId="0" borderId="15" xfId="0" applyNumberFormat="1" applyFont="1" applyFill="1" applyBorder="1"/>
    <xf numFmtId="170" fontId="7" fillId="0" borderId="1" xfId="0" applyNumberFormat="1" applyFont="1" applyFill="1" applyBorder="1"/>
    <xf numFmtId="170" fontId="7" fillId="0" borderId="11" xfId="0" applyNumberFormat="1" applyFont="1" applyFill="1" applyBorder="1"/>
    <xf numFmtId="0" fontId="7" fillId="0" borderId="18" xfId="0" applyFont="1" applyFill="1" applyBorder="1" applyAlignment="1">
      <alignment horizontal="left" vertical="center" wrapText="1"/>
    </xf>
    <xf numFmtId="167" fontId="7" fillId="0" borderId="18" xfId="1" applyNumberFormat="1" applyFont="1" applyFill="1" applyBorder="1" applyAlignment="1">
      <alignment horizontal="center" vertical="center"/>
    </xf>
    <xf numFmtId="171" fontId="7" fillId="0" borderId="18" xfId="1" applyNumberFormat="1" applyFont="1" applyFill="1" applyBorder="1" applyAlignment="1">
      <alignment horizontal="center" vertical="center"/>
    </xf>
    <xf numFmtId="167" fontId="7" fillId="0" borderId="19" xfId="1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/>
    <xf numFmtId="164" fontId="7" fillId="0" borderId="15" xfId="0" applyNumberFormat="1" applyFont="1" applyFill="1" applyBorder="1"/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167" fontId="7" fillId="0" borderId="20" xfId="1" applyNumberFormat="1" applyFont="1" applyFill="1" applyBorder="1" applyAlignment="1">
      <alignment horizontal="center" vertical="center"/>
    </xf>
    <xf numFmtId="167" fontId="7" fillId="0" borderId="21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18" xfId="0" applyFont="1" applyFill="1" applyBorder="1"/>
    <xf numFmtId="167" fontId="7" fillId="0" borderId="18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172" fontId="0" fillId="0" borderId="22" xfId="1" applyNumberFormat="1" applyFont="1" applyFill="1" applyBorder="1" applyAlignment="1" applyProtection="1">
      <alignment horizontal="center" vertical="center"/>
      <protection locked="0"/>
    </xf>
    <xf numFmtId="167" fontId="13" fillId="0" borderId="15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Fill="1"/>
    <xf numFmtId="0" fontId="0" fillId="0" borderId="1" xfId="0" applyFill="1" applyBorder="1"/>
    <xf numFmtId="0" fontId="7" fillId="0" borderId="1" xfId="0" applyNumberFormat="1" applyFont="1" applyFill="1" applyBorder="1" applyAlignment="1"/>
    <xf numFmtId="168" fontId="0" fillId="0" borderId="0" xfId="0" applyNumberFormat="1" applyFill="1"/>
    <xf numFmtId="0" fontId="7" fillId="0" borderId="0" xfId="10" applyFont="1" applyFill="1" applyAlignment="1">
      <alignment vertical="center"/>
    </xf>
    <xf numFmtId="164" fontId="7" fillId="0" borderId="2" xfId="0" applyNumberFormat="1" applyFont="1" applyFill="1" applyBorder="1"/>
    <xf numFmtId="164" fontId="7" fillId="0" borderId="13" xfId="0" applyNumberFormat="1" applyFont="1" applyFill="1" applyBorder="1"/>
    <xf numFmtId="167" fontId="7" fillId="0" borderId="15" xfId="0" applyNumberFormat="1" applyFont="1" applyFill="1" applyBorder="1"/>
    <xf numFmtId="0" fontId="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1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8" xfId="10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71" Type="http://schemas.openxmlformats.org/officeDocument/2006/relationships/revisionLog" Target="revisionLog38.xml"/><Relationship Id="rId692" Type="http://schemas.openxmlformats.org/officeDocument/2006/relationships/revisionLog" Target="revisionLog60.xml"/><Relationship Id="rId701" Type="http://schemas.openxmlformats.org/officeDocument/2006/relationships/revisionLog" Target="revisionLog7.xml"/><Relationship Id="rId706" Type="http://schemas.openxmlformats.org/officeDocument/2006/relationships/revisionLog" Target="revisionLog12.xml"/><Relationship Id="rId722" Type="http://schemas.openxmlformats.org/officeDocument/2006/relationships/revisionLog" Target="revisionLog63.xml"/><Relationship Id="rId727" Type="http://schemas.openxmlformats.org/officeDocument/2006/relationships/revisionLog" Target="revisionLog68.xml"/><Relationship Id="rId748" Type="http://schemas.openxmlformats.org/officeDocument/2006/relationships/revisionLog" Target="revisionLog89.xml"/><Relationship Id="rId769" Type="http://schemas.openxmlformats.org/officeDocument/2006/relationships/revisionLog" Target="revisionLog110.xml"/><Relationship Id="rId743" Type="http://schemas.openxmlformats.org/officeDocument/2006/relationships/revisionLog" Target="revisionLog84.xml"/><Relationship Id="rId764" Type="http://schemas.openxmlformats.org/officeDocument/2006/relationships/revisionLog" Target="revisionLog105.xml"/><Relationship Id="rId666" Type="http://schemas.openxmlformats.org/officeDocument/2006/relationships/revisionLog" Target="revisionLog33.xml"/><Relationship Id="rId687" Type="http://schemas.openxmlformats.org/officeDocument/2006/relationships/revisionLog" Target="revisionLog55.xml"/><Relationship Id="rId661" Type="http://schemas.openxmlformats.org/officeDocument/2006/relationships/revisionLog" Target="revisionLog28.xml"/><Relationship Id="rId682" Type="http://schemas.openxmlformats.org/officeDocument/2006/relationships/revisionLog" Target="revisionLog50.xml"/><Relationship Id="rId712" Type="http://schemas.openxmlformats.org/officeDocument/2006/relationships/revisionLog" Target="revisionLog18.xml"/><Relationship Id="rId717" Type="http://schemas.openxmlformats.org/officeDocument/2006/relationships/revisionLog" Target="revisionLog23.xml"/><Relationship Id="rId738" Type="http://schemas.openxmlformats.org/officeDocument/2006/relationships/revisionLog" Target="revisionLog79.xml"/><Relationship Id="rId759" Type="http://schemas.openxmlformats.org/officeDocument/2006/relationships/revisionLog" Target="revisionLog100.xml"/><Relationship Id="rId733" Type="http://schemas.openxmlformats.org/officeDocument/2006/relationships/revisionLog" Target="revisionLog74.xml"/><Relationship Id="rId754" Type="http://schemas.openxmlformats.org/officeDocument/2006/relationships/revisionLog" Target="revisionLog95.xml"/><Relationship Id="rId770" Type="http://schemas.openxmlformats.org/officeDocument/2006/relationships/revisionLog" Target="revisionLog111.xml"/><Relationship Id="rId775" Type="http://schemas.openxmlformats.org/officeDocument/2006/relationships/revisionLog" Target="revisionLog116.xml"/><Relationship Id="rId677" Type="http://schemas.openxmlformats.org/officeDocument/2006/relationships/revisionLog" Target="revisionLog45.xml"/><Relationship Id="rId693" Type="http://schemas.openxmlformats.org/officeDocument/2006/relationships/revisionLog" Target="revisionLog61.xml"/><Relationship Id="rId672" Type="http://schemas.openxmlformats.org/officeDocument/2006/relationships/revisionLog" Target="revisionLog39.xml"/><Relationship Id="rId698" Type="http://schemas.openxmlformats.org/officeDocument/2006/relationships/revisionLog" Target="revisionLog4.xml"/><Relationship Id="rId702" Type="http://schemas.openxmlformats.org/officeDocument/2006/relationships/revisionLog" Target="revisionLog8.xml"/><Relationship Id="rId707" Type="http://schemas.openxmlformats.org/officeDocument/2006/relationships/revisionLog" Target="revisionLog13.xml"/><Relationship Id="rId728" Type="http://schemas.openxmlformats.org/officeDocument/2006/relationships/revisionLog" Target="revisionLog69.xml"/><Relationship Id="rId749" Type="http://schemas.openxmlformats.org/officeDocument/2006/relationships/revisionLog" Target="revisionLog90.xml"/><Relationship Id="rId723" Type="http://schemas.openxmlformats.org/officeDocument/2006/relationships/revisionLog" Target="revisionLog64.xml"/><Relationship Id="rId744" Type="http://schemas.openxmlformats.org/officeDocument/2006/relationships/revisionLog" Target="revisionLog85.xml"/><Relationship Id="rId760" Type="http://schemas.openxmlformats.org/officeDocument/2006/relationships/revisionLog" Target="revisionLog101.xml"/><Relationship Id="rId765" Type="http://schemas.openxmlformats.org/officeDocument/2006/relationships/revisionLog" Target="revisionLog106.xml"/><Relationship Id="rId688" Type="http://schemas.openxmlformats.org/officeDocument/2006/relationships/revisionLog" Target="revisionLog56.xml"/><Relationship Id="rId662" Type="http://schemas.openxmlformats.org/officeDocument/2006/relationships/revisionLog" Target="revisionLog29.xml"/><Relationship Id="rId667" Type="http://schemas.openxmlformats.org/officeDocument/2006/relationships/revisionLog" Target="revisionLog34.xml"/><Relationship Id="rId683" Type="http://schemas.openxmlformats.org/officeDocument/2006/relationships/revisionLog" Target="revisionLog51.xml"/><Relationship Id="rId718" Type="http://schemas.openxmlformats.org/officeDocument/2006/relationships/revisionLog" Target="revisionLog24.xml"/><Relationship Id="rId739" Type="http://schemas.openxmlformats.org/officeDocument/2006/relationships/revisionLog" Target="revisionLog80.xml"/><Relationship Id="rId713" Type="http://schemas.openxmlformats.org/officeDocument/2006/relationships/revisionLog" Target="revisionLog19.xml"/><Relationship Id="rId734" Type="http://schemas.openxmlformats.org/officeDocument/2006/relationships/revisionLog" Target="revisionLog75.xml"/><Relationship Id="rId755" Type="http://schemas.openxmlformats.org/officeDocument/2006/relationships/revisionLog" Target="revisionLog96.xml"/><Relationship Id="rId750" Type="http://schemas.openxmlformats.org/officeDocument/2006/relationships/revisionLog" Target="revisionLog91.xml"/><Relationship Id="rId771" Type="http://schemas.openxmlformats.org/officeDocument/2006/relationships/revisionLog" Target="revisionLog112.xml"/><Relationship Id="rId694" Type="http://schemas.openxmlformats.org/officeDocument/2006/relationships/revisionLog" Target="revisionLog62.xml"/><Relationship Id="rId678" Type="http://schemas.openxmlformats.org/officeDocument/2006/relationships/revisionLog" Target="revisionLog46.xml"/><Relationship Id="rId673" Type="http://schemas.openxmlformats.org/officeDocument/2006/relationships/revisionLog" Target="revisionLog40.xml"/><Relationship Id="rId699" Type="http://schemas.openxmlformats.org/officeDocument/2006/relationships/revisionLog" Target="revisionLog5.xml"/><Relationship Id="rId708" Type="http://schemas.openxmlformats.org/officeDocument/2006/relationships/revisionLog" Target="revisionLog14.xml"/><Relationship Id="rId729" Type="http://schemas.openxmlformats.org/officeDocument/2006/relationships/revisionLog" Target="revisionLog70.xml"/><Relationship Id="rId681" Type="http://schemas.openxmlformats.org/officeDocument/2006/relationships/revisionLog" Target="revisionLog49.xml"/><Relationship Id="rId703" Type="http://schemas.openxmlformats.org/officeDocument/2006/relationships/revisionLog" Target="revisionLog9.xml"/><Relationship Id="rId711" Type="http://schemas.openxmlformats.org/officeDocument/2006/relationships/revisionLog" Target="revisionLog17.xml"/><Relationship Id="rId716" Type="http://schemas.openxmlformats.org/officeDocument/2006/relationships/revisionLog" Target="revisionLog22.xml"/><Relationship Id="rId724" Type="http://schemas.openxmlformats.org/officeDocument/2006/relationships/revisionLog" Target="revisionLog65.xml"/><Relationship Id="rId732" Type="http://schemas.openxmlformats.org/officeDocument/2006/relationships/revisionLog" Target="revisionLog73.xml"/><Relationship Id="rId737" Type="http://schemas.openxmlformats.org/officeDocument/2006/relationships/revisionLog" Target="revisionLog78.xml"/><Relationship Id="rId745" Type="http://schemas.openxmlformats.org/officeDocument/2006/relationships/revisionLog" Target="revisionLog86.xml"/><Relationship Id="rId753" Type="http://schemas.openxmlformats.org/officeDocument/2006/relationships/revisionLog" Target="revisionLog94.xml"/><Relationship Id="rId758" Type="http://schemas.openxmlformats.org/officeDocument/2006/relationships/revisionLog" Target="revisionLog99.xml"/><Relationship Id="rId766" Type="http://schemas.openxmlformats.org/officeDocument/2006/relationships/revisionLog" Target="revisionLog107.xml"/><Relationship Id="rId740" Type="http://schemas.openxmlformats.org/officeDocument/2006/relationships/revisionLog" Target="revisionLog81.xml"/><Relationship Id="rId761" Type="http://schemas.openxmlformats.org/officeDocument/2006/relationships/revisionLog" Target="revisionLog102.xml"/><Relationship Id="rId774" Type="http://schemas.openxmlformats.org/officeDocument/2006/relationships/revisionLog" Target="revisionLog115.xml"/><Relationship Id="rId668" Type="http://schemas.openxmlformats.org/officeDocument/2006/relationships/revisionLog" Target="revisionLog35.xml"/><Relationship Id="rId676" Type="http://schemas.openxmlformats.org/officeDocument/2006/relationships/revisionLog" Target="revisionLog44.xml"/><Relationship Id="rId689" Type="http://schemas.openxmlformats.org/officeDocument/2006/relationships/revisionLog" Target="revisionLog57.xml"/><Relationship Id="rId684" Type="http://schemas.openxmlformats.org/officeDocument/2006/relationships/revisionLog" Target="revisionLog52.xml"/><Relationship Id="rId697" Type="http://schemas.openxmlformats.org/officeDocument/2006/relationships/revisionLog" Target="revisionLog3.xml"/><Relationship Id="rId663" Type="http://schemas.openxmlformats.org/officeDocument/2006/relationships/revisionLog" Target="revisionLog30.xml"/><Relationship Id="rId714" Type="http://schemas.openxmlformats.org/officeDocument/2006/relationships/revisionLog" Target="revisionLog20.xml"/><Relationship Id="rId719" Type="http://schemas.openxmlformats.org/officeDocument/2006/relationships/revisionLog" Target="revisionLog25.xml"/><Relationship Id="rId735" Type="http://schemas.openxmlformats.org/officeDocument/2006/relationships/revisionLog" Target="revisionLog76.xml"/><Relationship Id="rId756" Type="http://schemas.openxmlformats.org/officeDocument/2006/relationships/revisionLog" Target="revisionLog97.xml"/><Relationship Id="rId730" Type="http://schemas.openxmlformats.org/officeDocument/2006/relationships/revisionLog" Target="revisionLog71.xml"/><Relationship Id="rId751" Type="http://schemas.openxmlformats.org/officeDocument/2006/relationships/revisionLog" Target="revisionLog92.xml"/><Relationship Id="rId772" Type="http://schemas.openxmlformats.org/officeDocument/2006/relationships/revisionLog" Target="revisionLog113.xml"/><Relationship Id="rId679" Type="http://schemas.openxmlformats.org/officeDocument/2006/relationships/revisionLog" Target="revisionLog47.xml"/><Relationship Id="rId690" Type="http://schemas.openxmlformats.org/officeDocument/2006/relationships/revisionLog" Target="revisionLog58.xml"/><Relationship Id="rId674" Type="http://schemas.openxmlformats.org/officeDocument/2006/relationships/revisionLog" Target="revisionLog41.xml"/><Relationship Id="rId695" Type="http://schemas.openxmlformats.org/officeDocument/2006/relationships/revisionLog" Target="revisionLog1.xml"/><Relationship Id="rId704" Type="http://schemas.openxmlformats.org/officeDocument/2006/relationships/revisionLog" Target="revisionLog10.xml"/><Relationship Id="rId709" Type="http://schemas.openxmlformats.org/officeDocument/2006/relationships/revisionLog" Target="revisionLog15.xml"/><Relationship Id="rId725" Type="http://schemas.openxmlformats.org/officeDocument/2006/relationships/revisionLog" Target="revisionLog66.xml"/><Relationship Id="rId746" Type="http://schemas.openxmlformats.org/officeDocument/2006/relationships/revisionLog" Target="revisionLog87.xml"/><Relationship Id="rId720" Type="http://schemas.openxmlformats.org/officeDocument/2006/relationships/revisionLog" Target="revisionLog26.xml"/><Relationship Id="rId741" Type="http://schemas.openxmlformats.org/officeDocument/2006/relationships/revisionLog" Target="revisionLog82.xml"/><Relationship Id="rId762" Type="http://schemas.openxmlformats.org/officeDocument/2006/relationships/revisionLog" Target="revisionLog103.xml"/><Relationship Id="rId767" Type="http://schemas.openxmlformats.org/officeDocument/2006/relationships/revisionLog" Target="revisionLog108.xml"/><Relationship Id="rId669" Type="http://schemas.openxmlformats.org/officeDocument/2006/relationships/revisionLog" Target="revisionLog36.xml"/><Relationship Id="rId664" Type="http://schemas.openxmlformats.org/officeDocument/2006/relationships/revisionLog" Target="revisionLog31.xml"/><Relationship Id="rId680" Type="http://schemas.openxmlformats.org/officeDocument/2006/relationships/revisionLog" Target="revisionLog48.xml"/><Relationship Id="rId685" Type="http://schemas.openxmlformats.org/officeDocument/2006/relationships/revisionLog" Target="revisionLog53.xml"/><Relationship Id="rId715" Type="http://schemas.openxmlformats.org/officeDocument/2006/relationships/revisionLog" Target="revisionLog21.xml"/><Relationship Id="rId736" Type="http://schemas.openxmlformats.org/officeDocument/2006/relationships/revisionLog" Target="revisionLog77.xml"/><Relationship Id="rId710" Type="http://schemas.openxmlformats.org/officeDocument/2006/relationships/revisionLog" Target="revisionLog16.xml"/><Relationship Id="rId731" Type="http://schemas.openxmlformats.org/officeDocument/2006/relationships/revisionLog" Target="revisionLog72.xml"/><Relationship Id="rId752" Type="http://schemas.openxmlformats.org/officeDocument/2006/relationships/revisionLog" Target="revisionLog93.xml"/><Relationship Id="rId757" Type="http://schemas.openxmlformats.org/officeDocument/2006/relationships/revisionLog" Target="revisionLog98.xml"/><Relationship Id="rId773" Type="http://schemas.openxmlformats.org/officeDocument/2006/relationships/revisionLog" Target="revisionLog114.xml"/><Relationship Id="rId696" Type="http://schemas.openxmlformats.org/officeDocument/2006/relationships/revisionLog" Target="revisionLog2.xml"/><Relationship Id="rId670" Type="http://schemas.openxmlformats.org/officeDocument/2006/relationships/revisionLog" Target="revisionLog37.xml"/><Relationship Id="rId675" Type="http://schemas.openxmlformats.org/officeDocument/2006/relationships/revisionLog" Target="revisionLog42.xml"/><Relationship Id="rId705" Type="http://schemas.openxmlformats.org/officeDocument/2006/relationships/revisionLog" Target="revisionLog11.xml"/><Relationship Id="rId691" Type="http://schemas.openxmlformats.org/officeDocument/2006/relationships/revisionLog" Target="revisionLog59.xml"/><Relationship Id="rId700" Type="http://schemas.openxmlformats.org/officeDocument/2006/relationships/revisionLog" Target="revisionLog6.xml"/><Relationship Id="rId721" Type="http://schemas.openxmlformats.org/officeDocument/2006/relationships/revisionLog" Target="revisionLog43.xml"/><Relationship Id="rId726" Type="http://schemas.openxmlformats.org/officeDocument/2006/relationships/revisionLog" Target="revisionLog67.xml"/><Relationship Id="rId742" Type="http://schemas.openxmlformats.org/officeDocument/2006/relationships/revisionLog" Target="revisionLog83.xml"/><Relationship Id="rId747" Type="http://schemas.openxmlformats.org/officeDocument/2006/relationships/revisionLog" Target="revisionLog88.xml"/><Relationship Id="rId763" Type="http://schemas.openxmlformats.org/officeDocument/2006/relationships/revisionLog" Target="revisionLog104.xml"/><Relationship Id="rId768" Type="http://schemas.openxmlformats.org/officeDocument/2006/relationships/revisionLog" Target="revisionLog109.xml"/><Relationship Id="rId686" Type="http://schemas.openxmlformats.org/officeDocument/2006/relationships/revisionLog" Target="revisionLog54.xml"/><Relationship Id="rId660" Type="http://schemas.openxmlformats.org/officeDocument/2006/relationships/revisionLog" Target="revisionLog27.xml"/><Relationship Id="rId665" Type="http://schemas.openxmlformats.org/officeDocument/2006/relationships/revisionLog" Target="revisionLog3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CB271D8-C3D7-4F0B-A12C-93F26182224B}" diskRevisions="1" revisionId="8661" version="188">
  <header guid="{71FF1DD7-D9BA-4253-AD8E-98003A13F39B}" dateTime="2020-01-10T14:42:46" maxSheetId="2" userName="Забарака Максим Николаевич" r:id="rId660" minRId="6763" maxRId="6769">
    <sheetIdMap count="1">
      <sheetId val="1"/>
    </sheetIdMap>
  </header>
  <header guid="{26B2CB66-C820-4463-BD35-5D74C57898BF}" dateTime="2020-01-10T14:44:14" maxSheetId="2" userName="Забарака Максим Николаевич" r:id="rId661" minRId="6770" maxRId="6981">
    <sheetIdMap count="1">
      <sheetId val="1"/>
    </sheetIdMap>
  </header>
  <header guid="{7FE53554-9DF1-4444-A0EE-03173FCE56B1}" dateTime="2020-01-13T11:32:11" maxSheetId="2" userName="Краснова Елизавета Владимировна" r:id="rId662" minRId="6982" maxRId="6986">
    <sheetIdMap count="1">
      <sheetId val="1"/>
    </sheetIdMap>
  </header>
  <header guid="{CB57A77A-09F8-418A-B6AA-50F7CAB314AD}" dateTime="2020-01-13T11:36:01" maxSheetId="2" userName="Краснова Елизавета Владимировна" r:id="rId663" minRId="6987" maxRId="6989">
    <sheetIdMap count="1">
      <sheetId val="1"/>
    </sheetIdMap>
  </header>
  <header guid="{1EB8C7FD-0A67-4867-A958-777F99F69F02}" dateTime="2020-01-13T12:00:52" maxSheetId="2" userName="Краснова Елизавета Владимировна" r:id="rId664" minRId="6990" maxRId="6991">
    <sheetIdMap count="1">
      <sheetId val="1"/>
    </sheetIdMap>
  </header>
  <header guid="{DDDFC712-56AF-438A-8BC2-AFE5BA522486}" dateTime="2020-01-13T12:07:26" maxSheetId="2" userName="Краснова Елизавета Владимировна" r:id="rId665" minRId="6992" maxRId="6993">
    <sheetIdMap count="1">
      <sheetId val="1"/>
    </sheetIdMap>
  </header>
  <header guid="{68192EA1-4F36-439B-A847-8E6915D30C59}" dateTime="2020-01-13T12:14:31" maxSheetId="2" userName="Краснова Елизавета Владимировна" r:id="rId666" minRId="6994" maxRId="6996">
    <sheetIdMap count="1">
      <sheetId val="1"/>
    </sheetIdMap>
  </header>
  <header guid="{323F702A-C6C4-491A-84C3-99FA6B86A9B9}" dateTime="2020-01-13T12:15:04" maxSheetId="2" userName="Краснова Елизавета Владимировна" r:id="rId667" minRId="6997">
    <sheetIdMap count="1">
      <sheetId val="1"/>
    </sheetIdMap>
  </header>
  <header guid="{D3569761-0953-4A5A-9D09-17E8123D61A8}" dateTime="2020-01-13T12:15:55" maxSheetId="2" userName="Краснова Елизавета Владимировна" r:id="rId668" minRId="6998" maxRId="6999">
    <sheetIdMap count="1">
      <sheetId val="1"/>
    </sheetIdMap>
  </header>
  <header guid="{CD026F91-114F-493D-BB48-6904B92C6A2B}" dateTime="2020-01-13T12:21:24" maxSheetId="2" userName="Краснова Елизавета Владимировна" r:id="rId669" minRId="7000" maxRId="7006">
    <sheetIdMap count="1">
      <sheetId val="1"/>
    </sheetIdMap>
  </header>
  <header guid="{10F727E2-4658-43C7-AB89-5AC1AA90198E}" dateTime="2020-01-14T11:21:52" maxSheetId="2" userName="Мишина Людмила Юрьевна" r:id="rId670" minRId="7007" maxRId="7018">
    <sheetIdMap count="1">
      <sheetId val="1"/>
    </sheetIdMap>
  </header>
  <header guid="{F7095E59-8219-40A1-B294-C3D09CAE3623}" dateTime="2020-01-14T11:57:47" maxSheetId="2" userName="Мишина Людмила Юрьевна" r:id="rId671" minRId="7019" maxRId="7030">
    <sheetIdMap count="1">
      <sheetId val="1"/>
    </sheetIdMap>
  </header>
  <header guid="{3300EAC2-2835-4911-9FD5-F73DBCA9FB61}" dateTime="2020-01-14T12:48:08" maxSheetId="2" userName="Николаева Лариса Леонидовна" r:id="rId672" minRId="7031" maxRId="7036">
    <sheetIdMap count="1">
      <sheetId val="1"/>
    </sheetIdMap>
  </header>
  <header guid="{C4F5BA2D-E38E-4F21-B493-0E55EB441C5C}" dateTime="2020-01-14T12:49:51" maxSheetId="2" userName="Николаева Лариса Леонидовна" r:id="rId673" minRId="7038" maxRId="7042">
    <sheetIdMap count="1">
      <sheetId val="1"/>
    </sheetIdMap>
  </header>
  <header guid="{A6EE06FC-EDA5-4884-9721-0BB328FCAC92}" dateTime="2020-01-14T12:52:10" maxSheetId="2" userName="Николаева Лариса Леонидовна" r:id="rId674" minRId="7043">
    <sheetIdMap count="1">
      <sheetId val="1"/>
    </sheetIdMap>
  </header>
  <header guid="{E9070091-6107-4A7A-9842-686806333C76}" dateTime="2020-01-14T13:10:13" maxSheetId="2" userName="Николаева Лариса Леонидовна" r:id="rId675" minRId="7044" maxRId="7085">
    <sheetIdMap count="1">
      <sheetId val="1"/>
    </sheetIdMap>
  </header>
  <header guid="{F0C5DD6C-C480-417C-B44E-8DC4FC02E424}" dateTime="2020-01-14T14:05:28" maxSheetId="2" userName="Николаева Лариса Леонидовна" r:id="rId676" minRId="7086" maxRId="7094">
    <sheetIdMap count="1">
      <sheetId val="1"/>
    </sheetIdMap>
  </header>
  <header guid="{E4DCBA72-3B69-4F66-8F50-AA34ACCC237C}" dateTime="2020-01-14T14:07:08" maxSheetId="2" userName="Николаева Лариса Леонидовна" r:id="rId677" minRId="7095">
    <sheetIdMap count="1">
      <sheetId val="1"/>
    </sheetIdMap>
  </header>
  <header guid="{968645A0-CA7B-427A-ABB4-C68A5958C703}" dateTime="2020-01-14T14:17:59" maxSheetId="2" userName="Фризен Марина Агеевна" r:id="rId678" minRId="7096" maxRId="7132">
    <sheetIdMap count="1">
      <sheetId val="1"/>
    </sheetIdMap>
  </header>
  <header guid="{3690ABBE-8FEF-4D36-8DF5-B043BBD2211A}" dateTime="2020-01-14T14:18:35" maxSheetId="2" userName="Фризен Марина Агеевна" r:id="rId679" minRId="7133" maxRId="7149">
    <sheetIdMap count="1">
      <sheetId val="1"/>
    </sheetIdMap>
  </header>
  <header guid="{CD6FB757-0765-40BB-9F1C-5A03E303E0C4}" dateTime="2020-01-14T14:19:00" maxSheetId="2" userName="Николаева Лариса Леонидовна" r:id="rId680" minRId="7150" maxRId="7163">
    <sheetIdMap count="1">
      <sheetId val="1"/>
    </sheetIdMap>
  </header>
  <header guid="{F883A1C6-7786-4B79-88EF-D0AA7A93A9D6}" dateTime="2020-01-14T14:19:58" maxSheetId="2" userName="Фризен Марина Агеевна" r:id="rId681" minRId="7164" maxRId="7186">
    <sheetIdMap count="1">
      <sheetId val="1"/>
    </sheetIdMap>
  </header>
  <header guid="{3767CEB3-A9FE-4824-A673-802A2F3FB960}" dateTime="2020-01-14T14:39:14" maxSheetId="2" userName="Николаева Лариса Леонидовна" r:id="rId682" minRId="7187" maxRId="7191">
    <sheetIdMap count="1">
      <sheetId val="1"/>
    </sheetIdMap>
  </header>
  <header guid="{5219CAFA-2336-434A-B290-D2BC7B1B1415}" dateTime="2020-01-14T17:59:58" maxSheetId="2" userName="Копайгора Андрей Викторович" r:id="rId683" minRId="7192" maxRId="7197">
    <sheetIdMap count="1">
      <sheetId val="1"/>
    </sheetIdMap>
  </header>
  <header guid="{C973D0BD-25B6-40C4-A5B9-82F1A89ED0B9}" dateTime="2020-01-14T18:04:36" maxSheetId="2" userName="Копайгора Андрей Викторович" r:id="rId684" minRId="7199" maxRId="7200">
    <sheetIdMap count="1">
      <sheetId val="1"/>
    </sheetIdMap>
  </header>
  <header guid="{0E9B6C68-2BBB-4DEB-9598-58DDC5D6F37D}" dateTime="2020-01-14T18:08:41" maxSheetId="2" userName="Копайгора Андрей Викторович" r:id="rId685" minRId="7201" maxRId="7203">
    <sheetIdMap count="1">
      <sheetId val="1"/>
    </sheetIdMap>
  </header>
  <header guid="{119A6A94-F610-440A-BDF5-F4E2FBF81DD6}" dateTime="2020-01-14T18:15:42" maxSheetId="2" userName="Копайгора Андрей Викторович" r:id="rId686" minRId="7204" maxRId="7211">
    <sheetIdMap count="1">
      <sheetId val="1"/>
    </sheetIdMap>
  </header>
  <header guid="{AAC5F82D-7797-47FD-B407-F101156C856A}" dateTime="2020-01-14T18:22:23" maxSheetId="2" userName="Копайгора Андрей Викторович" r:id="rId687" minRId="7212" maxRId="7213">
    <sheetIdMap count="1">
      <sheetId val="1"/>
    </sheetIdMap>
  </header>
  <header guid="{6944946B-B29D-497C-A201-57C5CCB2398C}" dateTime="2020-01-14T18:28:16" maxSheetId="2" userName="Копайгора Андрей Викторович" r:id="rId688" minRId="7214">
    <sheetIdMap count="1">
      <sheetId val="1"/>
    </sheetIdMap>
  </header>
  <header guid="{3D0A2E37-BCAC-432A-81C6-30E857AA3D53}" dateTime="2020-01-14T18:29:05" maxSheetId="2" userName="Копайгора Андрей Викторович" r:id="rId689" minRId="7215" maxRId="7216">
    <sheetIdMap count="1">
      <sheetId val="1"/>
    </sheetIdMap>
  </header>
  <header guid="{DCACAAB0-2C63-4833-B05F-9286DDC7411D}" dateTime="2020-01-14T19:12:21" maxSheetId="2" userName="Копайгора Андрей Викторович" r:id="rId690" minRId="7217" maxRId="7224">
    <sheetIdMap count="1">
      <sheetId val="1"/>
    </sheetIdMap>
  </header>
  <header guid="{C3579B01-50D8-456D-982D-86106E5E0D2E}" dateTime="2020-01-14T19:21:40" maxSheetId="2" userName="Копайгора Андрей Викторович" r:id="rId691" minRId="7225" maxRId="7226">
    <sheetIdMap count="1">
      <sheetId val="1"/>
    </sheetIdMap>
  </header>
  <header guid="{6E29DF16-2D63-45E0-A6CE-6563B4767132}" dateTime="2020-01-14T19:22:00" maxSheetId="2" userName="Копайгора Андрей Викторович" r:id="rId692" minRId="7227" maxRId="7228">
    <sheetIdMap count="1">
      <sheetId val="1"/>
    </sheetIdMap>
  </header>
  <header guid="{BF66AB7C-469D-482F-AB8B-D26ED4A328CE}" dateTime="2020-01-17T10:08:44" maxSheetId="2" userName="Забарака Максим Николаевич" r:id="rId693" minRId="7229" maxRId="7230">
    <sheetIdMap count="1">
      <sheetId val="1"/>
    </sheetIdMap>
  </header>
  <header guid="{5A3DACAF-EFA4-4BBE-9D69-9BB9321FEB80}" dateTime="2020-01-17T10:13:12" maxSheetId="2" userName="Забарака Максим Николаевич" r:id="rId694" minRId="7232" maxRId="7238">
    <sheetIdMap count="1">
      <sheetId val="1"/>
    </sheetIdMap>
  </header>
  <header guid="{6C08CD3E-C48F-4196-9EA2-DDC5ED91567A}" dateTime="2020-01-17T16:06:16" maxSheetId="2" userName="Забарака Максим Николаевич" r:id="rId695" minRId="7239" maxRId="7273">
    <sheetIdMap count="1">
      <sheetId val="1"/>
    </sheetIdMap>
  </header>
  <header guid="{2841E3CC-709B-40DA-9B54-E12A7DCEDE44}" dateTime="2020-01-17T16:07:16" maxSheetId="2" userName="Забарака Максим Николаевич" r:id="rId696" minRId="7275">
    <sheetIdMap count="1">
      <sheetId val="1"/>
    </sheetIdMap>
  </header>
  <header guid="{6BD3677D-B040-4A6F-86AE-D00E3354D10B}" dateTime="2020-01-17T16:18:09" maxSheetId="2" userName="Забарака Максим Николаевич" r:id="rId697" minRId="7276">
    <sheetIdMap count="1">
      <sheetId val="1"/>
    </sheetIdMap>
  </header>
  <header guid="{C4278146-68A1-40B6-BFBE-27D1600D1328}" dateTime="2020-02-25T11:41:10" maxSheetId="2" userName="Забарака Максим Николаевич" r:id="rId698" minRId="7277" maxRId="7531">
    <sheetIdMap count="1">
      <sheetId val="1"/>
    </sheetIdMap>
  </header>
  <header guid="{270E69E3-47E1-46CC-A268-0595F352F308}" dateTime="2020-02-25T11:41:27" maxSheetId="2" userName="Забарака Максим Николаевич" r:id="rId699" minRId="7532" maxRId="7533">
    <sheetIdMap count="1">
      <sheetId val="1"/>
    </sheetIdMap>
  </header>
  <header guid="{E6A38789-4619-47DB-9178-A78171EAF447}" dateTime="2020-02-25T12:17:28" maxSheetId="2" userName="Мишина Людмила Юрьевна" r:id="rId700" minRId="7534" maxRId="7543">
    <sheetIdMap count="1">
      <sheetId val="1"/>
    </sheetIdMap>
  </header>
  <header guid="{56B0E4F9-2A18-4968-B700-E17D2E9A2245}" dateTime="2020-02-25T12:26:49" maxSheetId="2" userName="Мишина Людмила Юрьевна" r:id="rId701" minRId="7545" maxRId="7551">
    <sheetIdMap count="1">
      <sheetId val="1"/>
    </sheetIdMap>
  </header>
  <header guid="{028586E0-66BC-4174-A803-8411D2132912}" dateTime="2020-02-25T12:40:19" maxSheetId="2" userName="Мишина Людмила Юрьевна" r:id="rId702" minRId="7552" maxRId="7561">
    <sheetIdMap count="1">
      <sheetId val="1"/>
    </sheetIdMap>
  </header>
  <header guid="{6BC7595C-CE69-4BDD-BA3D-15A16F60BB04}" dateTime="2020-02-25T13:15:53" maxSheetId="2" userName="Николаева Лариса Леонидовна" r:id="rId703" minRId="7563" maxRId="7573">
    <sheetIdMap count="1">
      <sheetId val="1"/>
    </sheetIdMap>
  </header>
  <header guid="{C6605DBF-BE77-48E6-8E85-3BAC58F7A7C4}" dateTime="2020-02-25T13:17:17" maxSheetId="2" userName="Николаева Лариса Леонидовна" r:id="rId704">
    <sheetIdMap count="1">
      <sheetId val="1"/>
    </sheetIdMap>
  </header>
  <header guid="{E68B3549-3988-4BB5-9251-9C9B5D49927B}" dateTime="2020-02-25T13:20:43" maxSheetId="2" userName="Николаева Лариса Леонидовна" r:id="rId705" minRId="7576">
    <sheetIdMap count="1">
      <sheetId val="1"/>
    </sheetIdMap>
  </header>
  <header guid="{51953932-2B92-4D8F-8A9D-452600609D9D}" dateTime="2020-02-25T13:43:34" maxSheetId="2" userName="Николаева Лариса Леонидовна" r:id="rId706" minRId="7578" maxRId="7589">
    <sheetIdMap count="1">
      <sheetId val="1"/>
    </sheetIdMap>
  </header>
  <header guid="{F0AE4B9E-0A86-404A-A319-44D61A175DFA}" dateTime="2020-02-25T14:01:34" maxSheetId="2" userName="Николаева Лариса Леонидовна" r:id="rId707" minRId="7590" maxRId="7598">
    <sheetIdMap count="1">
      <sheetId val="1"/>
    </sheetIdMap>
  </header>
  <header guid="{625EBC52-9FE6-4AFB-8EEC-3B0D7EEFE9B4}" dateTime="2020-02-25T14:17:01" maxSheetId="2" userName="Николаева Лариса Леонидовна" r:id="rId708" minRId="7599" maxRId="7611">
    <sheetIdMap count="1">
      <sheetId val="1"/>
    </sheetIdMap>
  </header>
  <header guid="{054DF8EF-CB53-49EA-A41B-CCD2760CD579}" dateTime="2020-02-25T14:42:20" maxSheetId="2" userName="Николаева Лариса Леонидовна" r:id="rId709" minRId="7612" maxRId="7616">
    <sheetIdMap count="1">
      <sheetId val="1"/>
    </sheetIdMap>
  </header>
  <header guid="{AACEBC2D-9BB4-4C8F-BB10-DBEF751CB885}" dateTime="2020-02-25T16:10:54" maxSheetId="2" userName="Фризен Марина Агеевна" r:id="rId710" minRId="7617" maxRId="7726">
    <sheetIdMap count="1">
      <sheetId val="1"/>
    </sheetIdMap>
  </header>
  <header guid="{0F6A30EB-4F21-4D04-A6C7-554A6660AB05}" dateTime="2020-02-25T21:59:47" maxSheetId="2" userName="Копайгора Андрей Викторович" r:id="rId711" minRId="7728" maxRId="7731">
    <sheetIdMap count="1">
      <sheetId val="1"/>
    </sheetIdMap>
  </header>
  <header guid="{3E3BD04C-AD88-4314-95DB-C5D5F3CFFD78}" dateTime="2020-02-25T22:03:11" maxSheetId="2" userName="Копайгора Андрей Викторович" r:id="rId712" minRId="7733" maxRId="7742">
    <sheetIdMap count="1">
      <sheetId val="1"/>
    </sheetIdMap>
  </header>
  <header guid="{C65DED84-8F18-465B-9D91-35A84296BBBD}" dateTime="2020-02-25T22:05:12" maxSheetId="2" userName="Копайгора Андрей Викторович" r:id="rId713" minRId="7743" maxRId="7745">
    <sheetIdMap count="1">
      <sheetId val="1"/>
    </sheetIdMap>
  </header>
  <header guid="{EF02423F-2EAC-4009-8F29-3F4ED8FB7389}" dateTime="2020-02-25T22:06:53" maxSheetId="2" userName="Копайгора Андрей Викторович" r:id="rId714" minRId="7746" maxRId="7748">
    <sheetIdMap count="1">
      <sheetId val="1"/>
    </sheetIdMap>
  </header>
  <header guid="{EA2F92FD-B565-4D57-B270-2A0F6ECCCDCA}" dateTime="2020-02-25T22:08:32" maxSheetId="2" userName="Копайгора Андрей Викторович" r:id="rId715" minRId="7749" maxRId="7754">
    <sheetIdMap count="1">
      <sheetId val="1"/>
    </sheetIdMap>
  </header>
  <header guid="{2A2AD75C-8960-4EB6-91B6-1D3ED68654A0}" dateTime="2020-02-25T22:12:11" maxSheetId="2" userName="Копайгора Андрей Викторович" r:id="rId716" minRId="7755" maxRId="7762">
    <sheetIdMap count="1">
      <sheetId val="1"/>
    </sheetIdMap>
  </header>
  <header guid="{98DAD405-B088-4BAA-B680-8115E823AD4E}" dateTime="2020-02-25T22:13:49" maxSheetId="2" userName="Копайгора Андрей Викторович" r:id="rId717" minRId="7763" maxRId="7764">
    <sheetIdMap count="1">
      <sheetId val="1"/>
    </sheetIdMap>
  </header>
  <header guid="{E01A1FD5-EE9D-4CB6-99F0-251250EDDA08}" dateTime="2020-02-25T22:16:05" maxSheetId="2" userName="Копайгора Андрей Викторович" r:id="rId718" minRId="7765" maxRId="7766">
    <sheetIdMap count="1">
      <sheetId val="1"/>
    </sheetIdMap>
  </header>
  <header guid="{A6151C5C-461D-43AE-8606-342E52612025}" dateTime="2020-02-25T22:23:23" maxSheetId="2" userName="Копайгора Андрей Викторович" r:id="rId719" minRId="7767" maxRId="7769">
    <sheetIdMap count="1">
      <sheetId val="1"/>
    </sheetIdMap>
  </header>
  <header guid="{16AD849E-D2A8-42C8-80E0-D0D0B8C873DD}" dateTime="2020-02-25T22:24:32" maxSheetId="2" userName="Копайгора Андрей Викторович" r:id="rId720" minRId="7770">
    <sheetIdMap count="1">
      <sheetId val="1"/>
    </sheetIdMap>
  </header>
  <header guid="{3DCEAE7D-59EE-4644-9DE4-CBBC767E1EF1}" dateTime="2020-02-25T23:00:06" maxSheetId="2" userName="Копайгора Андрей Викторович" r:id="rId721" minRId="7771" maxRId="7772">
    <sheetIdMap count="1">
      <sheetId val="1"/>
    </sheetIdMap>
  </header>
  <header guid="{503EF3E8-C378-4CF7-8D81-811D0048D33D}" dateTime="2020-02-25T23:02:03" maxSheetId="2" userName="Копайгора Андрей Викторович" r:id="rId722" minRId="7773">
    <sheetIdMap count="1">
      <sheetId val="1"/>
    </sheetIdMap>
  </header>
  <header guid="{A938F146-7F41-4C7A-BB85-5A509F235062}" dateTime="2020-02-26T08:58:35" maxSheetId="2" userName="Копайгора Андрей Викторович" r:id="rId723" minRId="7774" maxRId="7775">
    <sheetIdMap count="1">
      <sheetId val="1"/>
    </sheetIdMap>
  </header>
  <header guid="{31A68371-290A-45D0-A749-C402E5D3034C}" dateTime="2020-02-26T08:59:06" maxSheetId="2" userName="Копайгора Андрей Викторович" r:id="rId724" minRId="7776" maxRId="7791">
    <sheetIdMap count="1">
      <sheetId val="1"/>
    </sheetIdMap>
  </header>
  <header guid="{1AC9CAC6-ACF0-4DC6-B800-DCECB68A1507}" dateTime="2020-02-26T10:09:12" maxSheetId="2" userName="Забарака Максим Николаевич" r:id="rId725" minRId="7793" maxRId="7794">
    <sheetIdMap count="1">
      <sheetId val="1"/>
    </sheetIdMap>
  </header>
  <header guid="{433FC8FC-80CE-4730-BDD8-60945ACAECA2}" dateTime="2020-02-26T10:22:16" maxSheetId="2" userName="Забарака Максим Николаевич" r:id="rId726" minRId="7796" maxRId="7806">
    <sheetIdMap count="1">
      <sheetId val="1"/>
    </sheetIdMap>
  </header>
  <header guid="{97C886E9-7727-42D1-A068-936968AB9868}" dateTime="2020-02-26T10:26:41" maxSheetId="2" userName="Забарака Максим Николаевич" r:id="rId727" minRId="7807" maxRId="7808">
    <sheetIdMap count="1">
      <sheetId val="1"/>
    </sheetIdMap>
  </header>
  <header guid="{1513C72D-579D-4C2B-8DB8-377A5ED63845}" dateTime="2020-02-26T10:45:40" maxSheetId="2" userName="Забарака Максим Николаевич" r:id="rId728" minRId="7809" maxRId="7826">
    <sheetIdMap count="1">
      <sheetId val="1"/>
    </sheetIdMap>
  </header>
  <header guid="{CA79F721-A4FB-41F5-BE15-5322D9A56B58}" dateTime="2020-02-26T10:47:33" maxSheetId="2" userName="Забарака Максим Николаевич" r:id="rId729" minRId="7827" maxRId="7828">
    <sheetIdMap count="1">
      <sheetId val="1"/>
    </sheetIdMap>
  </header>
  <header guid="{C3486DA8-DE44-4EE1-9CF1-28F68B1B7FD8}" dateTime="2020-02-26T11:04:56" maxSheetId="2" userName="Забарака Максим Николаевич" r:id="rId730" minRId="7829" maxRId="7834">
    <sheetIdMap count="1">
      <sheetId val="1"/>
    </sheetIdMap>
  </header>
  <header guid="{39B47B7F-2B7B-447D-A7BB-815B67700383}" dateTime="2020-02-26T11:06:25" maxSheetId="2" userName="Забарака Максим Николаевич" r:id="rId731" minRId="7835">
    <sheetIdMap count="1">
      <sheetId val="1"/>
    </sheetIdMap>
  </header>
  <header guid="{F729A06C-B54C-4E7E-A291-C71B5A29B6F0}" dateTime="2020-02-26T12:06:31" maxSheetId="2" userName="Забарака Максим Николаевич" r:id="rId732" minRId="7836" maxRId="7871">
    <sheetIdMap count="1">
      <sheetId val="1"/>
    </sheetIdMap>
  </header>
  <header guid="{50807F17-5C4A-4AE0-BCD2-5C4082E0814F}" dateTime="2020-02-26T12:07:00" maxSheetId="2" userName="Забарака Максим Николаевич" r:id="rId733" minRId="7873">
    <sheetIdMap count="1">
      <sheetId val="1"/>
    </sheetIdMap>
  </header>
  <header guid="{F6449AA1-CA52-46FC-BF6C-CC15E95E66CF}" dateTime="2020-03-12T12:47:06" maxSheetId="2" userName="Забарака Максим Николаевич" r:id="rId734" minRId="7874" maxRId="8166">
    <sheetIdMap count="1">
      <sheetId val="1"/>
    </sheetIdMap>
  </header>
  <header guid="{9FCB7265-C184-4FBE-8519-31EBCBD7CD89}" dateTime="2020-03-12T14:01:31" maxSheetId="2" userName="Мишина Людмила Юрьевна" r:id="rId735" minRId="8167" maxRId="8186">
    <sheetIdMap count="1">
      <sheetId val="1"/>
    </sheetIdMap>
  </header>
  <header guid="{1C88F143-94B7-4B82-9002-7C5D4AF9A153}" dateTime="2020-03-12T14:14:44" maxSheetId="2" userName="Мишина Людмила Юрьевна" r:id="rId736" minRId="8188" maxRId="8200">
    <sheetIdMap count="1">
      <sheetId val="1"/>
    </sheetIdMap>
  </header>
  <header guid="{470C7BCF-05F0-46D7-90AC-D1F4986FCADD}" dateTime="2020-03-12T14:15:03" maxSheetId="2" userName="Мишина Людмила Юрьевна" r:id="rId737">
    <sheetIdMap count="1">
      <sheetId val="1"/>
    </sheetIdMap>
  </header>
  <header guid="{60717FCA-7CF2-4048-8F8D-0D05693DE8B3}" dateTime="2020-03-12T16:16:32" maxSheetId="2" userName="Мишина Людмила Юрьевна" r:id="rId738" minRId="8202" maxRId="8203">
    <sheetIdMap count="1">
      <sheetId val="1"/>
    </sheetIdMap>
  </header>
  <header guid="{B87ECCB4-3322-4CFC-B5F9-1224A7DCE9BA}" dateTime="2020-03-13T13:29:14" maxSheetId="2" userName="Мишина Людмила Юрьевна" r:id="rId739" minRId="8205">
    <sheetIdMap count="1">
      <sheetId val="1"/>
    </sheetIdMap>
  </header>
  <header guid="{2B69C5CA-FF90-45CF-AC59-265A45188676}" dateTime="2020-03-13T14:47:26" maxSheetId="2" userName="Краснова Елизавета Владимировна" r:id="rId740" minRId="8206" maxRId="8207">
    <sheetIdMap count="1">
      <sheetId val="1"/>
    </sheetIdMap>
  </header>
  <header guid="{289ED4E0-2C21-4B33-A3A2-253EBC93CADE}" dateTime="2020-03-13T14:52:01" maxSheetId="2" userName="Краснова Елизавета Владимировна" r:id="rId741" minRId="8209" maxRId="8216">
    <sheetIdMap count="1">
      <sheetId val="1"/>
    </sheetIdMap>
  </header>
  <header guid="{3AA6364E-3DE4-4739-9612-946E22BB8C0F}" dateTime="2020-03-13T14:53:14" maxSheetId="2" userName="Краснова Елизавета Владимировна" r:id="rId742" minRId="8217" maxRId="8218">
    <sheetIdMap count="1">
      <sheetId val="1"/>
    </sheetIdMap>
  </header>
  <header guid="{7D77B5BD-7565-45C7-A801-C7BD38E4605F}" dateTime="2020-03-13T14:55:29" maxSheetId="2" userName="Краснова Елизавета Владимировна" r:id="rId743" minRId="8219" maxRId="8222">
    <sheetIdMap count="1">
      <sheetId val="1"/>
    </sheetIdMap>
  </header>
  <header guid="{83B4FDC2-4267-4046-B9F6-F79E9CBD3E88}" dateTime="2020-03-13T14:58:09" maxSheetId="2" userName="Краснова Елизавета Владимировна" r:id="rId744" minRId="8223" maxRId="8227">
    <sheetIdMap count="1">
      <sheetId val="1"/>
    </sheetIdMap>
  </header>
  <header guid="{BA9555FC-2326-4FE1-BE74-F309BD205459}" dateTime="2020-03-13T15:01:15" maxSheetId="2" userName="Краснова Елизавета Владимировна" r:id="rId745" minRId="8228" maxRId="8229">
    <sheetIdMap count="1">
      <sheetId val="1"/>
    </sheetIdMap>
  </header>
  <header guid="{01F3CB81-772F-4D34-9E0A-4CB894DFFAC5}" dateTime="2020-03-13T15:04:39" maxSheetId="2" userName="Краснова Елизавета Владимировна" r:id="rId746" minRId="8230" maxRId="8231">
    <sheetIdMap count="1">
      <sheetId val="1"/>
    </sheetIdMap>
  </header>
  <header guid="{445A845D-742F-4741-8AFF-44F1582A3DBE}" dateTime="2020-03-13T15:11:30" maxSheetId="2" userName="Краснова Елизавета Владимировна" r:id="rId747" minRId="8232" maxRId="8256">
    <sheetIdMap count="1">
      <sheetId val="1"/>
    </sheetIdMap>
  </header>
  <header guid="{C0C921DC-9C35-4DC0-818E-098C2A4BB1F4}" dateTime="2020-03-13T15:12:47" maxSheetId="2" userName="Краснова Елизавета Владимировна" r:id="rId748" minRId="8257" maxRId="8258">
    <sheetIdMap count="1">
      <sheetId val="1"/>
    </sheetIdMap>
  </header>
  <header guid="{F1C8962D-44F5-472B-8D0F-7AD98658A7D2}" dateTime="2020-03-13T15:22:08" maxSheetId="2" userName="Краснова Елизавета Владимировна" r:id="rId749" minRId="8259" maxRId="8271">
    <sheetIdMap count="1">
      <sheetId val="1"/>
    </sheetIdMap>
  </header>
  <header guid="{0F5FA407-8BDC-4BD6-A875-C3F67F51279B}" dateTime="2020-03-13T16:25:37" maxSheetId="2" userName="Фризен Марина Агеевна" r:id="rId750" minRId="8272" maxRId="8298">
    <sheetIdMap count="1">
      <sheetId val="1"/>
    </sheetIdMap>
  </header>
  <header guid="{CCB305DE-2FC2-480F-BC64-070919A47070}" dateTime="2020-03-13T16:26:17" maxSheetId="2" userName="Фризен Марина Агеевна" r:id="rId751" minRId="8299" maxRId="8346">
    <sheetIdMap count="1">
      <sheetId val="1"/>
    </sheetIdMap>
  </header>
  <header guid="{D21EB9A2-588D-4223-A71F-8543B349396A}" dateTime="2020-03-13T16:33:32" maxSheetId="2" userName="Фризен Марина Агеевна" r:id="rId752" minRId="8347" maxRId="8379">
    <sheetIdMap count="1">
      <sheetId val="1"/>
    </sheetIdMap>
  </header>
  <header guid="{D257CC4E-27B2-42D7-A658-7ADD29CC84AB}" dateTime="2020-03-15T12:34:08" maxSheetId="2" userName="Копайгора Андрей Викторович" r:id="rId753" minRId="8380" maxRId="8383">
    <sheetIdMap count="1">
      <sheetId val="1"/>
    </sheetIdMap>
  </header>
  <header guid="{B1C0821D-A678-4188-A813-F3D588192680}" dateTime="2020-03-15T12:35:07" maxSheetId="2" userName="Копайгора Андрей Викторович" r:id="rId754" minRId="8385" maxRId="8387">
    <sheetIdMap count="1">
      <sheetId val="1"/>
    </sheetIdMap>
  </header>
  <header guid="{02D66977-A6EE-479E-AAA0-6142680C9A72}" dateTime="2020-03-15T12:36:32" maxSheetId="2" userName="Копайгора Андрей Викторович" r:id="rId755" minRId="8388">
    <sheetIdMap count="1">
      <sheetId val="1"/>
    </sheetIdMap>
  </header>
  <header guid="{52EEFC13-F1A6-4D2C-84E1-510011E5AFD3}" dateTime="2020-03-15T12:37:18" maxSheetId="2" userName="Копайгора Андрей Викторович" r:id="rId756" minRId="8389" maxRId="8390">
    <sheetIdMap count="1">
      <sheetId val="1"/>
    </sheetIdMap>
  </header>
  <header guid="{23A0F565-AA32-4BDC-82F5-2BD709EF8F6A}" dateTime="2020-03-15T12:38:25" maxSheetId="2" userName="Копайгора Андрей Викторович" r:id="rId757" minRId="8391" maxRId="8392">
    <sheetIdMap count="1">
      <sheetId val="1"/>
    </sheetIdMap>
  </header>
  <header guid="{7FB647A8-9F37-47AD-B6E5-5D481DDF5CF9}" dateTime="2020-03-15T12:38:50" maxSheetId="2" userName="Копайгора Андрей Викторович" r:id="rId758" minRId="8393" maxRId="8398">
    <sheetIdMap count="1">
      <sheetId val="1"/>
    </sheetIdMap>
  </header>
  <header guid="{AA62CEC2-1766-43A3-BD98-3D3A6C8D7381}" dateTime="2020-03-15T12:43:52" maxSheetId="2" userName="Копайгора Андрей Викторович" r:id="rId759" minRId="8399" maxRId="8406">
    <sheetIdMap count="1">
      <sheetId val="1"/>
    </sheetIdMap>
  </header>
  <header guid="{72878FAE-B390-4698-BF0F-40130738C366}" dateTime="2020-03-15T12:44:46" maxSheetId="2" userName="Копайгора Андрей Викторович" r:id="rId760" minRId="8407" maxRId="8408">
    <sheetIdMap count="1">
      <sheetId val="1"/>
    </sheetIdMap>
  </header>
  <header guid="{963AC63A-66AE-478A-9CFB-DE051C37189A}" dateTime="2020-03-16T09:19:42" maxSheetId="2" userName="Николаева Лариса Леонидовна" r:id="rId761" minRId="8409" maxRId="8432">
    <sheetIdMap count="1">
      <sheetId val="1"/>
    </sheetIdMap>
  </header>
  <header guid="{37912707-B904-479F-8E82-FC51DF6C3CE6}" dateTime="2020-03-16T09:27:50" maxSheetId="2" userName="Николаева Лариса Леонидовна" r:id="rId762" minRId="8433" maxRId="8441">
    <sheetIdMap count="1">
      <sheetId val="1"/>
    </sheetIdMap>
  </header>
  <header guid="{920A1DE1-109A-452C-A34A-4B7C4B57DE8D}" dateTime="2020-03-16T09:29:08" maxSheetId="2" userName="Николаева Лариса Леонидовна" r:id="rId763" minRId="8442">
    <sheetIdMap count="1">
      <sheetId val="1"/>
    </sheetIdMap>
  </header>
  <header guid="{6B31DF19-FDBD-40BA-BBAA-82A927998201}" dateTime="2020-03-16T09:37:39" maxSheetId="2" userName="Николаева Лариса Леонидовна" r:id="rId764" minRId="8443" maxRId="8452">
    <sheetIdMap count="1">
      <sheetId val="1"/>
    </sheetIdMap>
  </header>
  <header guid="{A36969A8-6B12-4B86-BF70-01F7A988192A}" dateTime="2020-03-16T09:51:00" maxSheetId="2" userName="Николаева Лариса Леонидовна" r:id="rId765" minRId="8453" maxRId="8457">
    <sheetIdMap count="1">
      <sheetId val="1"/>
    </sheetIdMap>
  </header>
  <header guid="{026ECCA0-5660-4487-B7DB-06D9F3E58FC8}" dateTime="2020-03-16T10:02:12" maxSheetId="2" userName="Николаева Лариса Леонидовна" r:id="rId766" minRId="8458" maxRId="8469">
    <sheetIdMap count="1">
      <sheetId val="1"/>
    </sheetIdMap>
  </header>
  <header guid="{C5EC5CC4-27E6-4F07-B668-B98E01C80D2B}" dateTime="2020-03-16T10:27:38" maxSheetId="2" userName="Николаева Лариса Леонидовна" r:id="rId767" minRId="8470" maxRId="8474">
    <sheetIdMap count="1">
      <sheetId val="1"/>
    </sheetIdMap>
  </header>
  <header guid="{ED49D7E8-7166-43F7-9800-D7EA7F9B4869}" dateTime="2020-03-16T10:34:25" maxSheetId="2" userName="Николаева Лариса Леонидовна" r:id="rId768" minRId="8475" maxRId="8476">
    <sheetIdMap count="1">
      <sheetId val="1"/>
    </sheetIdMap>
  </header>
  <header guid="{0983F34D-844F-4F17-8B89-8D5ADF00F38A}" dateTime="2020-03-16T10:48:49" maxSheetId="2" userName="Николаева Лариса Леонидовна" r:id="rId769" minRId="8477">
    <sheetIdMap count="1">
      <sheetId val="1"/>
    </sheetIdMap>
  </header>
  <header guid="{FC9A87B6-E7CA-4141-8586-082E033E1204}" dateTime="2020-03-16T11:26:36" maxSheetId="2" userName="Забарака Максим Николаевич" r:id="rId770" minRId="8478" maxRId="8479">
    <sheetIdMap count="1">
      <sheetId val="1"/>
    </sheetIdMap>
  </header>
  <header guid="{45A5A349-F3B2-4AC9-9E9C-0526FC56C784}" dateTime="2020-03-16T11:37:20" maxSheetId="2" userName="Забарака Максим Николаевич" r:id="rId771" minRId="8481" maxRId="8488">
    <sheetIdMap count="1">
      <sheetId val="1"/>
    </sheetIdMap>
  </header>
  <header guid="{C2672624-0256-41D5-A1CF-1C80F9886267}" dateTime="2020-03-16T13:23:38" maxSheetId="2" userName="Копайгора Андрей Викторович" r:id="rId772" minRId="8489">
    <sheetIdMap count="1">
      <sheetId val="1"/>
    </sheetIdMap>
  </header>
  <header guid="{74D8F406-566A-41BC-9762-7E2246A5DB45}" dateTime="2020-03-16T14:19:30" maxSheetId="2" userName="Забарака Максим Николаевич" r:id="rId773" minRId="8490" maxRId="8525">
    <sheetIdMap count="1">
      <sheetId val="1"/>
    </sheetIdMap>
  </header>
  <header guid="{84175D50-7BC7-49A9-ABCE-3AD676095925}" dateTime="2020-03-16T14:21:12" maxSheetId="2" userName="Забарака Максим Николаевич" r:id="rId774" minRId="8527" maxRId="8533">
    <sheetIdMap count="1">
      <sheetId val="1"/>
    </sheetIdMap>
  </header>
  <header guid="{4CB271D8-C3D7-4F0B-A12C-93F26182224B}" dateTime="2020-03-16T14:22:52" maxSheetId="2" userName="Забарака Максим Николаевич" r:id="rId775" minRId="8534" maxRId="866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9" sId="1">
    <nc r="G78">
      <v>4.5839999999999996</v>
    </nc>
  </rcc>
  <rcc rId="7240" sId="1">
    <nc r="H78">
      <v>1.081</v>
    </nc>
  </rcc>
  <rcc rId="7241" sId="1">
    <nc r="G79">
      <v>3.6999999999999998E-2</v>
    </nc>
  </rcc>
  <rcc rId="7242" sId="1">
    <nc r="H79">
      <v>0.11600000000000001</v>
    </nc>
  </rcc>
  <rcc rId="7243" sId="1">
    <nc r="E80">
      <v>2.0329999999999999</v>
    </nc>
  </rcc>
  <rcc rId="7244" sId="1">
    <nc r="G80">
      <v>15.872</v>
    </nc>
  </rcc>
  <rcc rId="7245" sId="1">
    <nc r="H80">
      <v>50.552999999999997</v>
    </nc>
  </rcc>
  <rcc rId="7246" sId="1">
    <nc r="I80">
      <v>1.516</v>
    </nc>
  </rcc>
  <rcc rId="7247" sId="1">
    <nc r="G81">
      <v>4.0149999999999997</v>
    </nc>
  </rcc>
  <rcc rId="7248" sId="1">
    <nc r="H81">
      <v>4.7699999999999996</v>
    </nc>
  </rcc>
  <rcc rId="7249" sId="1">
    <nc r="G82">
      <v>97.117000000000004</v>
    </nc>
  </rcc>
  <rcc rId="7250" sId="1">
    <nc r="H82">
      <v>101.792</v>
    </nc>
  </rcc>
  <rcc rId="7251" sId="1">
    <nc r="G83">
      <v>6.4820000000000002</v>
    </nc>
  </rcc>
  <rcc rId="7252" sId="1">
    <nc r="H83">
      <v>2.8420000000000001</v>
    </nc>
  </rcc>
  <rcc rId="7253" sId="1">
    <nc r="E84">
      <v>3.331</v>
    </nc>
  </rcc>
  <rcc rId="7254" sId="1">
    <nc r="H85">
      <v>4.1000000000000002E-2</v>
    </nc>
  </rcc>
  <rcc rId="7255" sId="1">
    <nc r="G86">
      <v>1.571</v>
    </nc>
  </rcc>
  <rcc rId="7256" sId="1">
    <nc r="H86">
      <v>1.6</v>
    </nc>
  </rcc>
  <rcc rId="7257" sId="1">
    <nc r="I87">
      <v>2.7770000000000001</v>
    </nc>
  </rcc>
  <rcc rId="7258" sId="1">
    <nc r="H88">
      <v>1.804</v>
    </nc>
  </rcc>
  <rcc rId="7259" sId="1">
    <nc r="G89">
      <v>1.954</v>
    </nc>
  </rcc>
  <rcc rId="7260" sId="1">
    <nc r="H89">
      <v>0.15</v>
    </nc>
  </rcc>
  <rcc rId="7261" sId="1">
    <nc r="G90">
      <v>5.57</v>
    </nc>
  </rcc>
  <rcc rId="7262" sId="1" numFmtId="4">
    <nc r="H90">
      <v>6</v>
    </nc>
  </rcc>
  <rcc rId="7263" sId="1">
    <nc r="G91">
      <v>127.643</v>
    </nc>
  </rcc>
  <rcc rId="7264" sId="1">
    <nc r="H91">
      <v>0.82599999999999996</v>
    </nc>
  </rcc>
  <rcc rId="7265" sId="1">
    <nc r="G92">
      <v>0.26600000000000001</v>
    </nc>
  </rcc>
  <rcc rId="7266" sId="1">
    <nc r="H92">
      <v>0.215</v>
    </nc>
  </rcc>
  <rcc rId="7267" sId="1">
    <nc r="G93">
      <v>2.6</v>
    </nc>
  </rcc>
  <rcc rId="7268" sId="1">
    <nc r="H93">
      <v>5</v>
    </nc>
  </rcc>
  <rcc rId="7269" sId="1" numFmtId="4">
    <nc r="H94">
      <v>2.0070000000000001</v>
    </nc>
  </rcc>
  <rcc rId="7270" sId="1">
    <nc r="E95">
      <v>4.8490000000000002</v>
    </nc>
  </rcc>
  <rcc rId="7271" sId="1">
    <nc r="H96">
      <v>1.2110000000000001</v>
    </nc>
  </rcc>
  <rcc rId="7272" sId="1">
    <nc r="H97">
      <v>2.9140000000000001</v>
    </nc>
  </rcc>
  <rcc rId="7273" sId="1">
    <nc r="G98">
      <v>46.246000000000002</v>
    </nc>
  </rcc>
  <rcv guid="{001A80F2-4A1F-4F95-949B-9B4E8BBD4BE3}" action="delete"/>
  <rdn rId="0" localSheetId="1" customView="1" name="Z_001A80F2_4A1F_4F95_949B_9B4E8BBD4BE3_.wvu.FilterData" hidden="1" oldHidden="1">
    <formula>'12.19'!$A$6:$N$159</formula>
    <oldFormula>'12.19'!$A$6:$N$159</oldFormula>
  </rdn>
  <rcv guid="{001A80F2-4A1F-4F95-949B-9B4E8BBD4BE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CF3ACC-3AE9-4409-B990-CE55F540B641}" action="delete"/>
  <rdn rId="0" localSheetId="1" customView="1" name="Z_C0CF3ACC_3AE9_4409_B990_CE55F540B641_.wvu.FilterData" hidden="1" oldHidden="1">
    <formula>'01.2020'!$A$6:$N$159</formula>
    <oldFormula>'01.2020'!$A$6:$N$159</oldFormula>
  </rdn>
  <rcv guid="{C0CF3ACC-3AE9-4409-B990-CE55F540B641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99" sId="1">
    <nc r="H158">
      <v>7.1859999999999999</v>
    </nc>
  </rcc>
  <rcc rId="8400" sId="1">
    <nc r="G158">
      <v>14.138</v>
    </nc>
  </rcc>
  <rcc rId="8401" sId="1">
    <nc r="H155">
      <v>17.094000000000001</v>
    </nc>
  </rcc>
  <rcc rId="8402" sId="1">
    <nc r="G155">
      <v>24.433</v>
    </nc>
  </rcc>
  <rcc rId="8403" sId="1">
    <nc r="G157">
      <v>177.20799999999994</v>
    </nc>
  </rcc>
  <rcc rId="8404" sId="1">
    <nc r="H157">
      <v>56.031000000000006</v>
    </nc>
  </rcc>
  <rcc rId="8405" sId="1">
    <nc r="H156">
      <v>12.311999999999999</v>
    </nc>
  </rcc>
  <rcc rId="8406" sId="1">
    <nc r="G156">
      <v>13.8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07" sId="1">
    <nc r="G154">
      <v>396.25400000000002</v>
    </nc>
  </rcc>
  <rcc rId="8408" sId="1">
    <nc r="H154">
      <v>29.853999999999999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09" sId="1">
    <nc r="E49">
      <v>0</v>
    </nc>
  </rcc>
  <rcc rId="8410" sId="1">
    <nc r="F49">
      <v>0</v>
    </nc>
  </rcc>
  <rcc rId="8411" sId="1">
    <nc r="E50">
      <v>0</v>
    </nc>
  </rcc>
  <rcc rId="8412" sId="1">
    <nc r="F50">
      <v>0</v>
    </nc>
  </rcc>
  <rcc rId="8413" sId="1">
    <nc r="E51">
      <v>0</v>
    </nc>
  </rcc>
  <rcc rId="8414" sId="1">
    <nc r="F51">
      <v>0</v>
    </nc>
  </rcc>
  <rcc rId="8415" sId="1">
    <nc r="E52">
      <v>0</v>
    </nc>
  </rcc>
  <rcc rId="8416" sId="1">
    <nc r="F52">
      <v>0</v>
    </nc>
  </rcc>
  <rcc rId="8417" sId="1">
    <nc r="H52">
      <v>0</v>
    </nc>
  </rcc>
  <rcc rId="8418" sId="1">
    <nc r="F53">
      <v>0</v>
    </nc>
  </rcc>
  <rcc rId="8419" sId="1">
    <nc r="G53">
      <v>0</v>
    </nc>
  </rcc>
  <rcc rId="8420" sId="1">
    <nc r="H53">
      <v>0</v>
    </nc>
  </rcc>
  <rcc rId="8421" sId="1">
    <nc r="E48">
      <v>0.504</v>
    </nc>
  </rcc>
  <rcc rId="8422" sId="1">
    <nc r="F48">
      <v>1.391</v>
    </nc>
  </rcc>
  <rcc rId="8423" sId="1">
    <nc r="G48">
      <v>87.087000000000003</v>
    </nc>
  </rcc>
  <rcc rId="8424" sId="1">
    <nc r="H48">
      <v>44.213000000000001</v>
    </nc>
  </rcc>
  <rcc rId="8425" sId="1">
    <nc r="G49">
      <v>56.987000000000002</v>
    </nc>
  </rcc>
  <rcc rId="8426" sId="1">
    <nc r="H49">
      <v>103.59</v>
    </nc>
  </rcc>
  <rcc rId="8427" sId="1">
    <nc r="G50">
      <v>19.553999999999998</v>
    </nc>
  </rcc>
  <rcc rId="8428" sId="1">
    <nc r="H50">
      <v>24.8</v>
    </nc>
  </rcc>
  <rcc rId="8429" sId="1">
    <nc r="G51">
      <v>17.052</v>
    </nc>
  </rcc>
  <rcc rId="8430" sId="1">
    <nc r="H51">
      <v>31.959</v>
    </nc>
  </rcc>
  <rcc rId="8431" sId="1">
    <nc r="E53">
      <v>5.8360000000000003</v>
    </nc>
  </rcc>
  <rcc rId="8432" sId="1">
    <nc r="G52">
      <v>7.4089999999999998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33" sId="1" numFmtId="34">
    <nc r="H8">
      <v>1.641</v>
    </nc>
  </rcc>
  <rcc rId="8434" sId="1" numFmtId="34">
    <nc r="G8">
      <v>6.7889999999999997</v>
    </nc>
  </rcc>
  <rcc rId="8435" sId="1" numFmtId="34">
    <nc r="G9">
      <v>1.196</v>
    </nc>
  </rcc>
  <rcc rId="8436" sId="1" numFmtId="34">
    <nc r="E9">
      <v>1.7969999999999999</v>
    </nc>
  </rcc>
  <rcc rId="8437" sId="1" numFmtId="34">
    <nc r="H9">
      <v>7.7530000000000001</v>
    </nc>
  </rcc>
  <rcc rId="8438" sId="1" numFmtId="34">
    <nc r="G10">
      <v>1.054</v>
    </nc>
  </rcc>
  <rcc rId="8439" sId="1" numFmtId="34">
    <nc r="H12">
      <v>3.0449999999999999</v>
    </nc>
  </rcc>
  <rcc rId="8440" sId="1" numFmtId="34">
    <nc r="H11">
      <v>0.61599999999999999</v>
    </nc>
  </rcc>
  <rcc rId="8441" sId="1" numFmtId="34">
    <nc r="G11">
      <v>9.3539999999999992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2" sId="1" numFmtId="34">
    <oc r="G8">
      <v>6.7889999999999997</v>
    </oc>
    <nc r="G8">
      <f>6.789+667.043</f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3" sId="1">
    <nc r="E126">
      <v>3.5249999999999999</v>
    </nc>
  </rcc>
  <rcc rId="8444" sId="1">
    <nc r="G126">
      <v>91.376999999999995</v>
    </nc>
  </rcc>
  <rcc rId="8445" sId="1">
    <nc r="H126">
      <v>52.930999999999997</v>
    </nc>
  </rcc>
  <rcc rId="8446" sId="1">
    <nc r="G127">
      <v>2.8029999999999999</v>
    </nc>
  </rcc>
  <rcc rId="8447" sId="1">
    <nc r="G128">
      <v>11.874000000000001</v>
    </nc>
  </rcc>
  <rcc rId="8448" sId="1">
    <nc r="G129">
      <v>7.9269999999999996</v>
    </nc>
  </rcc>
  <rcc rId="8449" sId="1">
    <nc r="H129">
      <v>4.532</v>
    </nc>
  </rcc>
  <rcc rId="8450" sId="1">
    <nc r="G130">
      <v>1.7729999999999999</v>
    </nc>
  </rcc>
  <rcc rId="8451" sId="1">
    <nc r="H131">
      <v>8.4090000000000007</v>
    </nc>
  </rcc>
  <rcc rId="8452" sId="1">
    <nc r="H132">
      <v>3.8839999999999999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53" sId="1">
    <oc r="E126">
      <v>3.5249999999999999</v>
    </oc>
    <nc r="E126">
      <v>25.736000000000001</v>
    </nc>
  </rcc>
  <rcc rId="8454" sId="1">
    <oc r="G126">
      <v>91.376999999999995</v>
    </oc>
    <nc r="G126">
      <v>271.04899999999998</v>
    </nc>
  </rcc>
  <rcc rId="8455" sId="1">
    <oc r="H126">
      <v>52.930999999999997</v>
    </oc>
    <nc r="H126">
      <v>170.93600000000001</v>
    </nc>
  </rcc>
  <rcc rId="8456" sId="1">
    <oc r="H131">
      <v>8.4090000000000007</v>
    </oc>
    <nc r="H131">
      <v>2.5049999999999999</v>
    </nc>
  </rcc>
  <rcc rId="8457" sId="1">
    <nc r="G131">
      <v>5.3780000000000001</v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58" sId="1">
    <nc r="G141">
      <v>1.843</v>
    </nc>
  </rcc>
  <rcc rId="8459" sId="1">
    <nc r="H141">
      <v>4.6630000000000003</v>
    </nc>
  </rcc>
  <rcc rId="8460" sId="1">
    <nc r="H143">
      <v>1.635</v>
    </nc>
  </rcc>
  <rcc rId="8461" sId="1">
    <nc r="G144">
      <v>3.3130000000000002</v>
    </nc>
  </rcc>
  <rcc rId="8462" sId="1">
    <nc r="G145">
      <v>4.3449999999999998</v>
    </nc>
  </rcc>
  <rcc rId="8463" sId="1">
    <nc r="G146">
      <v>12.577999999999999</v>
    </nc>
  </rcc>
  <rcc rId="8464" sId="1">
    <nc r="H146">
      <v>4.9809999999999999</v>
    </nc>
  </rcc>
  <rcc rId="8465" sId="1">
    <nc r="E147">
      <v>1.577</v>
    </nc>
  </rcc>
  <rcc rId="8466" sId="1">
    <nc r="E140">
      <v>2.7639999999999998</v>
    </nc>
  </rcc>
  <rcc rId="8467" sId="1">
    <nc r="F140">
      <v>5.7560000000000002</v>
    </nc>
  </rcc>
  <rcc rId="8468" sId="1">
    <nc r="G140">
      <v>193.32499999999999</v>
    </nc>
  </rcc>
  <rcc rId="8469" sId="1">
    <nc r="H140">
      <v>74.123999999999995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70" sId="1" numFmtId="34">
    <nc r="H43">
      <v>15.561</v>
    </nc>
  </rcc>
  <rcc rId="8471" sId="1" numFmtId="34">
    <nc r="H44">
      <v>1.67</v>
    </nc>
  </rcc>
  <rcc rId="8472" sId="1" numFmtId="34">
    <nc r="H45">
      <v>5.952</v>
    </nc>
  </rcc>
  <rcc rId="8473" sId="1" numFmtId="34">
    <nc r="H46">
      <v>2.1230000000000002</v>
    </nc>
  </rcc>
  <rcc rId="8474" sId="1" numFmtId="34">
    <nc r="G43">
      <v>2.9220000000000002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75" sId="1">
    <nc r="F126">
      <v>3.883</v>
    </nc>
  </rcc>
  <rcc rId="8476" sId="1">
    <nc r="H130">
      <v>8.4090000000000007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6" sId="1">
    <nc r="E53">
      <v>6.258</v>
    </nc>
  </rcc>
  <rcv guid="{C0CF3ACC-3AE9-4409-B990-CE55F540B641}" action="delete"/>
  <rdn rId="0" localSheetId="1" customView="1" name="Z_C0CF3ACC_3AE9_4409_B990_CE55F540B641_.wvu.FilterData" hidden="1" oldHidden="1">
    <formula>'01.2020'!$A$6:$N$159</formula>
    <oldFormula>'01.2020'!$A$6:$N$159</oldFormula>
  </rdn>
  <rcv guid="{C0CF3ACC-3AE9-4409-B990-CE55F540B641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77" sId="1" numFmtId="34">
    <oc r="H43">
      <v>15.561</v>
    </oc>
    <nc r="H43">
      <v>14.656000000000001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78" sId="1" numFmtId="34">
    <nc r="G7">
      <v>4.718</v>
    </nc>
  </rcc>
  <rcc rId="8479" sId="1" numFmtId="34">
    <nc r="H7">
      <v>8.3019999999999996</v>
    </nc>
  </rcc>
  <rcv guid="{001A80F2-4A1F-4F95-949B-9B4E8BBD4BE3}" action="delete"/>
  <rdn rId="0" localSheetId="1" customView="1" name="Z_001A80F2_4A1F_4F95_949B_9B4E8BBD4BE3_.wvu.FilterData" hidden="1" oldHidden="1">
    <formula>'02.2020'!$A$6:$N$159</formula>
    <oldFormula>'02.2020'!$A$6:$N$159</oldFormula>
  </rdn>
  <rcv guid="{001A80F2-4A1F-4F95-949B-9B4E8BBD4BE3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1" sId="1" numFmtId="34">
    <nc r="G15">
      <v>3.4129999999999998</v>
    </nc>
  </rcc>
  <rcc rId="8482" sId="1" numFmtId="34">
    <nc r="G16">
      <v>814.95899999999995</v>
    </nc>
  </rcc>
  <rcc rId="8483" sId="1" numFmtId="34">
    <nc r="H16">
      <v>15.586</v>
    </nc>
  </rcc>
  <rcc rId="8484" sId="1" numFmtId="34">
    <nc r="G18">
      <v>1.5449999999999999</v>
    </nc>
  </rcc>
  <rcc rId="8485" sId="1" numFmtId="34">
    <nc r="H18">
      <v>2.2269999999999999</v>
    </nc>
  </rcc>
  <rcc rId="8486" sId="1" numFmtId="34">
    <nc r="H19">
      <v>13.872</v>
    </nc>
  </rcc>
  <rfmt sheetId="1" sqref="O15" start="0" length="0">
    <dxf>
      <numFmt numFmtId="168" formatCode="_-* #,##0.000\ _₽_-;\-* #,##0.000\ _₽_-;_-* &quot;-&quot;???\ _₽_-;_-@_-"/>
    </dxf>
  </rfmt>
  <rcc rId="8487" sId="1" numFmtId="34">
    <nc r="H17">
      <v>5.673</v>
    </nc>
  </rcc>
  <rcc rId="8488" sId="1">
    <nc r="E153">
      <v>4838.4059999999999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9" sId="1">
    <oc r="H156">
      <v>12.311999999999999</v>
    </oc>
    <nc r="H156">
      <v>12.313000000000001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90" sId="1">
    <nc r="G78">
      <v>4.6680000000000001</v>
    </nc>
  </rcc>
  <rcc rId="8491" sId="1">
    <nc r="H78">
      <v>1.081</v>
    </nc>
  </rcc>
  <rcc rId="8492" sId="1">
    <nc r="G79">
      <v>3.6999999999999998E-2</v>
    </nc>
  </rcc>
  <rcc rId="8493" sId="1">
    <nc r="H79">
      <v>0.11600000000000001</v>
    </nc>
  </rcc>
  <rcc rId="8494" sId="1">
    <nc r="E80">
      <v>2.8250000000000002</v>
    </nc>
  </rcc>
  <rcc rId="8495" sId="1">
    <nc r="G80">
      <v>15.986000000000001</v>
    </nc>
  </rcc>
  <rcc rId="8496" sId="1">
    <nc r="H80">
      <v>49.091999999999999</v>
    </nc>
  </rcc>
  <rcc rId="8497" sId="1">
    <nc r="I80">
      <v>1.419</v>
    </nc>
  </rcc>
  <rcc rId="8498" sId="1">
    <nc r="G81">
      <v>3.2850000000000001</v>
    </nc>
  </rcc>
  <rcc rId="8499" sId="1">
    <nc r="H81">
      <v>4.0599999999999996</v>
    </nc>
  </rcc>
  <rcc rId="8500" sId="1">
    <nc r="G82">
      <v>92.918000000000006</v>
    </nc>
  </rcc>
  <rcc rId="8501" sId="1">
    <nc r="H82">
      <v>103.255</v>
    </nc>
  </rcc>
  <rcc rId="8502" sId="1">
    <nc r="G83">
      <v>7.9189999999999996</v>
    </nc>
  </rcc>
  <rcc rId="8503" sId="1">
    <nc r="H83">
      <v>2.944</v>
    </nc>
  </rcc>
  <rcc rId="8504" sId="1">
    <nc r="E84">
      <v>2.2909999999999999</v>
    </nc>
  </rcc>
  <rcc rId="8505" sId="1">
    <nc r="H85">
      <v>4.1000000000000002E-2</v>
    </nc>
  </rcc>
  <rcc rId="8506" sId="1">
    <nc r="G86">
      <v>1.526</v>
    </nc>
  </rcc>
  <rcc rId="8507" sId="1">
    <nc r="H86">
      <v>1.6</v>
    </nc>
  </rcc>
  <rcc rId="8508" sId="1">
    <nc r="E87">
      <v>2.1469999999999998</v>
    </nc>
  </rcc>
  <rcc rId="8509" sId="1">
    <nc r="H88">
      <v>1.498</v>
    </nc>
  </rcc>
  <rcc rId="8510" sId="1">
    <nc r="G89">
      <v>1.573</v>
    </nc>
  </rcc>
  <rcc rId="8511" sId="1">
    <nc r="H89">
      <v>0.15</v>
    </nc>
  </rcc>
  <rcc rId="8512" sId="1">
    <nc r="G90">
      <v>9.6280000000000001</v>
    </nc>
  </rcc>
  <rcc rId="8513" sId="1" numFmtId="4">
    <nc r="H90">
      <v>6</v>
    </nc>
  </rcc>
  <rcc rId="8514" sId="1">
    <nc r="G91">
      <v>158.322</v>
    </nc>
  </rcc>
  <rcc rId="8515" sId="1">
    <nc r="H91">
      <v>0.82699999999999996</v>
    </nc>
  </rcc>
  <rcc rId="8516" sId="1">
    <nc r="G92">
      <v>0.26600000000000001</v>
    </nc>
  </rcc>
  <rcc rId="8517" sId="1">
    <nc r="H92">
      <v>2.0249999999999999</v>
    </nc>
  </rcc>
  <rcc rId="8518" sId="1">
    <nc r="G93">
      <v>2.6</v>
    </nc>
  </rcc>
  <rcc rId="8519" sId="1">
    <nc r="H93">
      <v>5</v>
    </nc>
  </rcc>
  <rcc rId="8520" sId="1" numFmtId="4">
    <nc r="H94">
      <v>2.0129999999999999</v>
    </nc>
  </rcc>
  <rcc rId="8521" sId="1">
    <nc r="E95">
      <v>4.8259999999999996</v>
    </nc>
  </rcc>
  <rcc rId="8522" sId="1">
    <nc r="H96">
      <v>1.5539999999999998</v>
    </nc>
  </rcc>
  <rcc rId="8523" sId="1">
    <nc r="H97">
      <v>2.3769999999999998</v>
    </nc>
  </rcc>
  <rcc rId="8524" sId="1">
    <nc r="G98">
      <v>66.405000000000001</v>
    </nc>
  </rcc>
  <rcc rId="8525" sId="1">
    <nc r="H98">
      <v>0.78000999999999998</v>
    </nc>
  </rcc>
  <rcv guid="{001A80F2-4A1F-4F95-949B-9B4E8BBD4BE3}" action="delete"/>
  <rdn rId="0" localSheetId="1" customView="1" name="Z_001A80F2_4A1F_4F95_949B_9B4E8BBD4BE3_.wvu.FilterData" hidden="1" oldHidden="1">
    <formula>'02.2020'!$A$6:$N$159</formula>
    <oldFormula>'02.2020'!$A$6:$N$159</oldFormula>
  </rdn>
  <rcv guid="{001A80F2-4A1F-4F95-949B-9B4E8BBD4BE3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527" sId="1" ref="A20:XFD20" action="deleteRow">
    <rfmt sheetId="1" xfDxf="1" sqref="A20:XFD20" start="0" length="0">
      <dxf>
        <font>
          <color auto="1"/>
        </font>
      </dxf>
    </rfmt>
    <rcc rId="0" sId="1" dxf="1">
      <nc r="A20">
        <v>14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B20" t="inlineStr">
        <is>
          <t>Новосибирская область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dxf="1">
      <nc r="C20" t="inlineStr">
        <is>
          <t>ООО "Профит Групп"</t>
        </is>
      </nc>
      <n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" s="1" dxf="1">
      <nc r="D20">
        <f>SUM(E20:I20)</f>
      </nc>
      <n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" s="1" sqref="E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F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="1" sqref="G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H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I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J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K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L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M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="1" sqref="N20" start="0" length="0">
      <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</rrc>
  <rcc rId="8528" sId="1">
    <oc r="E137">
      <v>2008.9639999999999</v>
    </oc>
    <nc r="E137">
      <v>2011.7279999999998</v>
    </nc>
  </rcc>
  <rcc rId="8529" sId="1">
    <nc r="F137">
      <v>5.7560000000000002</v>
    </nc>
  </rcc>
  <rcc rId="8530" sId="1">
    <nc r="G137">
      <v>193.32499999999999</v>
    </nc>
  </rcc>
  <rcc rId="8531" sId="1">
    <nc r="H137">
      <v>74.123999999999995</v>
    </nc>
  </rcc>
  <rrc rId="8532" sId="1" ref="A138:XFD138" action="deleteRow">
    <rfmt sheetId="1" xfDxf="1" sqref="A138:XFD138" start="0" length="0">
      <dxf>
        <font>
          <color auto="1"/>
        </font>
      </dxf>
    </rfmt>
    <rcc rId="0" sId="1" dxf="1">
      <nc r="A138">
        <v>129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 t="inlineStr">
        <is>
          <t>ПАО «МРСК Северо-Запада»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>
        <f>SUM(E138:H138)</f>
      </nc>
      <ndxf>
        <numFmt numFmtId="164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F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G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I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K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L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M138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fmt sheetId="1" sqref="N138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8533" sId="1" ref="A138:XFD138" action="deleteRow">
    <rfmt sheetId="1" xfDxf="1" sqref="A138:XFD138" start="0" length="0">
      <dxf>
        <font>
          <color auto="1"/>
        </font>
      </dxf>
    </rfmt>
    <rcc rId="0" sId="1" dxf="1">
      <nc r="A138">
        <v>130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 t="inlineStr">
        <is>
          <t>ПАО «МРСК Северо-Запада»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>
        <f>SUM(E138:H138)</f>
      </nc>
      <ndxf>
        <numFmt numFmtId="164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8">
        <v>2.7639999999999998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8">
        <v>5.7560000000000002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8">
        <v>193.32499999999999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>
        <v>74.123999999999995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" start="0" length="0">
    <dxf>
      <border outline="0">
        <bottom style="medium">
          <color indexed="64"/>
        </bottom>
      </border>
    </dxf>
  </rfmt>
  <rfmt sheetId="1" sqref="A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2" start="0" length="0">
    <dxf>
      <border outline="0">
        <top style="medium">
          <color indexed="64"/>
        </top>
      </border>
    </dxf>
  </rfmt>
  <rfmt sheetId="1" sqref="A14" start="0" length="0">
    <dxf>
      <border outline="0">
        <top style="medium">
          <color indexed="64"/>
        </top>
      </border>
    </dxf>
  </rfmt>
  <rfmt sheetId="1" sqref="A16" start="0" length="0">
    <dxf>
      <border outline="0">
        <top style="medium">
          <color indexed="64"/>
        </top>
      </border>
    </dxf>
  </rfmt>
  <rfmt sheetId="1" sqref="A18" start="0" length="0">
    <dxf>
      <border outline="0">
        <top style="medium">
          <color indexed="64"/>
        </top>
      </border>
    </dxf>
  </rfmt>
  <rcc rId="8534" sId="1">
    <oc r="A20">
      <v>15</v>
    </oc>
    <nc r="A20">
      <v>14</v>
    </nc>
  </rcc>
  <rcc rId="8535" sId="1" odxf="1" dxf="1">
    <oc r="A21">
      <v>16</v>
    </oc>
    <nc r="A21">
      <v>15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36" sId="1" odxf="1" dxf="1">
    <oc r="A22">
      <v>17</v>
    </oc>
    <nc r="A22">
      <v>16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37" sId="1">
    <oc r="A23">
      <v>18</v>
    </oc>
    <nc r="A23">
      <v>17</v>
    </nc>
  </rcc>
  <rcc rId="8538" sId="1" odxf="1" dxf="1">
    <oc r="A24">
      <v>19</v>
    </oc>
    <nc r="A24">
      <v>18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39" sId="1" odxf="1" dxf="1">
    <oc r="A25">
      <v>20</v>
    </oc>
    <nc r="A25">
      <v>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40" sId="1">
    <oc r="A26">
      <v>21</v>
    </oc>
    <nc r="A26">
      <v>20</v>
    </nc>
  </rcc>
  <rcc rId="8541" sId="1" odxf="1" dxf="1">
    <oc r="A27">
      <v>22</v>
    </oc>
    <nc r="A27">
      <v>21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42" sId="1" odxf="1" dxf="1">
    <oc r="A28">
      <v>23</v>
    </oc>
    <nc r="A28">
      <v>22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43" sId="1">
    <oc r="A29">
      <v>24</v>
    </oc>
    <nc r="A29">
      <v>23</v>
    </nc>
  </rcc>
  <rcc rId="8544" sId="1" odxf="1" dxf="1">
    <oc r="A30">
      <v>25</v>
    </oc>
    <nc r="A30">
      <v>24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45" sId="1" odxf="1" dxf="1">
    <oc r="A31">
      <v>26</v>
    </oc>
    <nc r="A31">
      <v>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46" sId="1">
    <oc r="A32">
      <v>27</v>
    </oc>
    <nc r="A32">
      <v>26</v>
    </nc>
  </rcc>
  <rcc rId="8547" sId="1" odxf="1" dxf="1">
    <oc r="A33">
      <v>28</v>
    </oc>
    <nc r="A33">
      <v>27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48" sId="1" odxf="1" dxf="1">
    <oc r="A34">
      <v>29</v>
    </oc>
    <nc r="A34">
      <v>28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49" sId="1">
    <oc r="A35">
      <v>30</v>
    </oc>
    <nc r="A35">
      <v>29</v>
    </nc>
  </rcc>
  <rcc rId="8550" sId="1" odxf="1" dxf="1">
    <oc r="A36">
      <v>31</v>
    </oc>
    <nc r="A36">
      <v>30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51" sId="1" odxf="1" dxf="1">
    <oc r="A37">
      <v>32</v>
    </oc>
    <nc r="A37">
      <v>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52" sId="1">
    <oc r="A38">
      <v>33</v>
    </oc>
    <nc r="A38">
      <v>32</v>
    </nc>
  </rcc>
  <rcc rId="8553" sId="1" odxf="1" dxf="1">
    <oc r="A39">
      <v>34</v>
    </oc>
    <nc r="A39">
      <v>33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54" sId="1" odxf="1" dxf="1">
    <oc r="A40">
      <v>35</v>
    </oc>
    <nc r="A40">
      <v>34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55" sId="1">
    <oc r="A41">
      <v>36</v>
    </oc>
    <nc r="A41">
      <v>35</v>
    </nc>
  </rcc>
  <rcc rId="8556" sId="1" odxf="1" dxf="1">
    <oc r="A42">
      <v>37</v>
    </oc>
    <nc r="A42">
      <v>36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57" sId="1" odxf="1" dxf="1">
    <oc r="A43">
      <v>38</v>
    </oc>
    <nc r="A43">
      <v>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8558" sId="1">
    <oc r="A44">
      <v>39</v>
    </oc>
    <nc r="A44">
      <v>38</v>
    </nc>
  </rcc>
  <rcc rId="8559" sId="1" odxf="1" dxf="1">
    <oc r="A45">
      <v>40</v>
    </oc>
    <nc r="A45">
      <v>39</v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8560" sId="1" odxf="1" dxf="1">
    <oc r="A46">
      <v>41</v>
    </oc>
    <nc r="A46">
      <v>40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fmt sheetId="1" sqref="A4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9" start="0" length="0">
    <dxf>
      <border outline="0">
        <top style="medium">
          <color indexed="64"/>
        </top>
      </border>
    </dxf>
  </rfmt>
  <rfmt sheetId="1" sqref="A5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52" start="0" length="0">
    <dxf>
      <border outline="0">
        <top style="medium">
          <color indexed="64"/>
        </top>
      </border>
    </dxf>
  </rfmt>
  <rfmt sheetId="1" sqref="A5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55" start="0" length="0">
    <dxf>
      <border outline="0">
        <top style="medium">
          <color indexed="64"/>
        </top>
      </border>
    </dxf>
  </rfmt>
  <rfmt sheetId="1" sqref="A5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58" start="0" length="0">
    <dxf>
      <border outline="0">
        <top style="medium">
          <color indexed="64"/>
        </top>
      </border>
    </dxf>
  </rfmt>
  <rfmt sheetId="1" sqref="A6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61" start="0" length="0">
    <dxf>
      <border outline="0">
        <top style="medium">
          <color indexed="64"/>
        </top>
      </border>
    </dxf>
  </rfmt>
  <rfmt sheetId="1" sqref="A6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6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65" start="0" length="0">
    <dxf>
      <border outline="0">
        <top style="medium">
          <color indexed="64"/>
        </top>
      </border>
    </dxf>
  </rfmt>
  <rfmt sheetId="1" sqref="A6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68" start="0" length="0">
    <dxf>
      <border outline="0">
        <top style="medium">
          <color indexed="64"/>
        </top>
      </border>
    </dxf>
  </rfmt>
  <rfmt sheetId="1" sqref="A69" start="0" length="0">
    <dxf>
      <border outline="0">
        <top style="medium">
          <color indexed="64"/>
        </top>
      </border>
    </dxf>
  </rfmt>
  <rfmt sheetId="1" sqref="A7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72" start="0" length="0">
    <dxf>
      <border outline="0">
        <top style="medium">
          <color indexed="64"/>
        </top>
      </border>
    </dxf>
  </rfmt>
  <rfmt sheetId="1" sqref="A7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75" start="0" length="0">
    <dxf>
      <border outline="0">
        <top style="medium">
          <color indexed="64"/>
        </top>
      </border>
    </dxf>
  </rfmt>
  <rfmt sheetId="1" sqref="A7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78" start="0" length="0">
    <dxf>
      <border outline="0">
        <top style="medium">
          <color indexed="64"/>
        </top>
      </border>
    </dxf>
  </rfmt>
  <rfmt sheetId="1" sqref="A8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81" start="0" length="0">
    <dxf>
      <border outline="0">
        <top style="medium">
          <color indexed="64"/>
        </top>
      </border>
    </dxf>
  </rfmt>
  <rfmt sheetId="1" sqref="A8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84" start="0" length="0">
    <dxf>
      <border outline="0">
        <top style="medium">
          <color indexed="64"/>
        </top>
      </border>
    </dxf>
  </rfmt>
  <rfmt sheetId="1" sqref="A8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87" start="0" length="0">
    <dxf>
      <border outline="0">
        <top style="medium">
          <color indexed="64"/>
        </top>
      </border>
    </dxf>
  </rfmt>
  <rfmt sheetId="1" sqref="A8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90" start="0" length="0">
    <dxf>
      <border outline="0">
        <top style="medium">
          <color indexed="64"/>
        </top>
      </border>
    </dxf>
  </rfmt>
  <rfmt sheetId="1" sqref="A92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93" start="0" length="0">
    <dxf>
      <border outline="0">
        <top style="medium">
          <color indexed="64"/>
        </top>
      </border>
    </dxf>
  </rfmt>
  <rfmt sheetId="1" sqref="A9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96" start="0" length="0">
    <dxf>
      <border outline="0">
        <top style="medium">
          <color indexed="64"/>
        </top>
      </border>
    </dxf>
  </rfmt>
  <rfmt sheetId="1" sqref="A9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99" start="0" length="0">
    <dxf>
      <border outline="0">
        <top style="medium">
          <color indexed="64"/>
        </top>
      </border>
    </dxf>
  </rfmt>
  <rfmt sheetId="1" sqref="A10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2" start="0" length="0">
    <dxf>
      <border outline="0">
        <top style="medium">
          <color indexed="64"/>
        </top>
      </border>
    </dxf>
  </rfmt>
  <rfmt sheetId="1" sqref="A10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5" start="0" length="0">
    <dxf>
      <border outline="0">
        <top style="medium">
          <color indexed="64"/>
        </top>
      </border>
    </dxf>
  </rfmt>
  <rfmt sheetId="1" sqref="A10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8" start="0" length="0">
    <dxf>
      <border outline="0">
        <top style="medium">
          <color indexed="64"/>
        </top>
      </border>
    </dxf>
  </rfmt>
  <rfmt sheetId="1" sqref="A11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11" start="0" length="0">
    <dxf>
      <border outline="0">
        <top style="medium">
          <color indexed="64"/>
        </top>
      </border>
    </dxf>
  </rfmt>
  <rfmt sheetId="1" sqref="A11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14" start="0" length="0">
    <dxf>
      <border outline="0">
        <top style="medium">
          <color indexed="64"/>
        </top>
      </border>
    </dxf>
  </rfmt>
  <rfmt sheetId="1" sqref="A11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17" start="0" length="0">
    <dxf>
      <border outline="0">
        <top style="medium">
          <color indexed="64"/>
        </top>
      </border>
    </dxf>
  </rfmt>
  <rfmt sheetId="1" sqref="A118" start="0" length="0">
    <dxf>
      <border outline="0">
        <top style="medium">
          <color indexed="64"/>
        </top>
      </border>
    </dxf>
  </rfmt>
  <rfmt sheetId="1" sqref="A12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21" start="0" length="0">
    <dxf>
      <border outline="0">
        <top style="medium">
          <color indexed="64"/>
        </top>
      </border>
    </dxf>
  </rfmt>
  <rfmt sheetId="1" sqref="A12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24" start="0" length="0">
    <dxf>
      <border outline="0">
        <top style="medium">
          <color indexed="64"/>
        </top>
      </border>
    </dxf>
  </rfmt>
  <rfmt sheetId="1" sqref="A12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27" start="0" length="0">
    <dxf>
      <border outline="0">
        <top style="medium">
          <color indexed="64"/>
        </top>
      </border>
    </dxf>
  </rfmt>
  <rfmt sheetId="1" sqref="A128" start="0" length="0">
    <dxf>
      <border outline="0">
        <top style="medium">
          <color indexed="64"/>
        </top>
      </border>
    </dxf>
  </rfmt>
  <rfmt sheetId="1" sqref="A129" start="0" length="0">
    <dxf>
      <border outline="0">
        <top style="medium">
          <color indexed="64"/>
        </top>
      </border>
    </dxf>
  </rfmt>
  <rfmt sheetId="1" sqref="A13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3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32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33" start="0" length="0">
    <dxf>
      <border outline="0">
        <top style="medium">
          <color indexed="64"/>
        </top>
      </border>
    </dxf>
  </rfmt>
  <rfmt sheetId="1" sqref="A13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3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3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3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3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2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4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5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5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52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5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5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55" start="0" length="0">
    <dxf>
      <border outline="0">
        <top style="medium">
          <color indexed="64"/>
        </top>
        <bottom style="medium">
          <color indexed="64"/>
        </bottom>
      </border>
    </dxf>
  </rfmt>
  <rcc rId="8561" sId="1" odxf="1" dxf="1">
    <oc r="A156">
      <v>149</v>
    </oc>
    <nc r="A156">
      <v>150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rc rId="8562" sId="1" ref="A47:XFD47" action="insertRow"/>
  <rcc rId="8563" sId="1" odxf="1" dxf="1">
    <nc r="B47" t="inlineStr">
      <is>
        <t>г.Москва</t>
      </is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8564" sId="1" odxf="1" dxf="1">
    <nc r="C47" t="inlineStr">
      <is>
        <t>АО "ОЭК"</t>
      </is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8565" sId="1" odxf="1" s="1" dxf="1">
    <nc r="D47">
      <f>SUM(E47:H47)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7" formatCode="_-* #,##0.000\ _₽_-;\-* #,##0.0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odxf>
    <n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fmt sheetId="1" sqref="E47" start="0" length="0">
    <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dxf>
  </rfmt>
  <rfmt sheetId="1" sqref="F47" start="0" length="0">
    <dxf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dxf>
  </rfmt>
  <rcc rId="8566" sId="1" odxf="1" dxf="1">
    <nc r="G47">
      <v>330.42</v>
    </nc>
    <odxf>
      <font/>
      <numFmt numFmtId="167" formatCode="_-* #,##0.000\ _₽_-;\-* #,##0.000\ _₽_-;_-* &quot;-&quot;??\ _₽_-;_-@_-"/>
      <alignment horizontal="center" vertical="center" readingOrder="0"/>
      <border outline="0">
        <top style="medium">
          <color indexed="64"/>
        </top>
        <bottom/>
      </border>
    </odxf>
    <ndxf>
      <font>
        <sz val="11"/>
        <color theme="1"/>
        <name val="Times New Roman"/>
        <scheme val="none"/>
      </font>
      <numFmt numFmtId="0" formatCode="General"/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fmt sheetId="1" sqref="H47" start="0" length="0">
    <dxf>
      <font>
        <sz val="11"/>
        <color theme="1"/>
        <name val="Times New Roman"/>
        <scheme val="none"/>
      </font>
      <numFmt numFmtId="0" formatCode="General"/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dxf>
  </rfmt>
  <rfmt sheetId="1" sqref="I47" start="0" length="0">
    <dxf>
      <font>
        <color auto="1"/>
      </font>
      <numFmt numFmtId="0" formatCode="General"/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dxf>
  </rfmt>
  <rfmt sheetId="1" sqref="J4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K4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L4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M4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N47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67" sId="1">
    <nc r="A47">
      <v>41</v>
    </nc>
  </rcc>
  <rcc rId="8568" sId="1">
    <nc r="A64">
      <v>58</v>
    </nc>
  </rcc>
  <rcc rId="8569" sId="1">
    <oc r="A65">
      <v>58</v>
    </oc>
    <nc r="A65">
      <v>59</v>
    </nc>
  </rcc>
  <rcc rId="8570" sId="1">
    <oc r="A66">
      <v>59</v>
    </oc>
    <nc r="A66">
      <v>60</v>
    </nc>
  </rcc>
  <rcc rId="8571" sId="1">
    <oc r="A67">
      <v>60</v>
    </oc>
    <nc r="A67">
      <v>61</v>
    </nc>
  </rcc>
  <rcc rId="8572" sId="1">
    <oc r="A68">
      <v>61</v>
    </oc>
    <nc r="A68">
      <v>62</v>
    </nc>
  </rcc>
  <rcc rId="8573" sId="1">
    <oc r="A69">
      <v>62</v>
    </oc>
    <nc r="A69">
      <v>63</v>
    </nc>
  </rcc>
  <rcc rId="8574" sId="1">
    <oc r="A70">
      <v>63</v>
    </oc>
    <nc r="A70">
      <v>64</v>
    </nc>
  </rcc>
  <rcc rId="8575" sId="1">
    <oc r="A71">
      <v>64</v>
    </oc>
    <nc r="A71">
      <v>65</v>
    </nc>
  </rcc>
  <rcc rId="8576" sId="1">
    <oc r="A72">
      <v>65</v>
    </oc>
    <nc r="A72">
      <v>66</v>
    </nc>
  </rcc>
  <rcc rId="8577" sId="1">
    <oc r="A73">
      <v>66</v>
    </oc>
    <nc r="A73">
      <v>67</v>
    </nc>
  </rcc>
  <rcc rId="8578" sId="1">
    <oc r="A74">
      <v>67</v>
    </oc>
    <nc r="A74">
      <v>68</v>
    </nc>
  </rcc>
  <rcc rId="8579" sId="1">
    <oc r="A75">
      <v>68</v>
    </oc>
    <nc r="A75">
      <v>69</v>
    </nc>
  </rcc>
  <rcc rId="8580" sId="1">
    <oc r="A76">
      <v>69</v>
    </oc>
    <nc r="A76">
      <v>70</v>
    </nc>
  </rcc>
  <rcc rId="8581" sId="1">
    <oc r="A77">
      <v>70</v>
    </oc>
    <nc r="A77">
      <v>71</v>
    </nc>
  </rcc>
  <rcc rId="8582" sId="1">
    <oc r="A78">
      <v>71</v>
    </oc>
    <nc r="A78">
      <v>72</v>
    </nc>
  </rcc>
  <rcc rId="8583" sId="1">
    <oc r="A79">
      <v>72</v>
    </oc>
    <nc r="A79">
      <v>73</v>
    </nc>
  </rcc>
  <rcc rId="8584" sId="1">
    <oc r="A80">
      <v>73</v>
    </oc>
    <nc r="A80">
      <v>74</v>
    </nc>
  </rcc>
  <rcc rId="8585" sId="1">
    <oc r="A81">
      <v>74</v>
    </oc>
    <nc r="A81">
      <v>75</v>
    </nc>
  </rcc>
  <rcc rId="8586" sId="1">
    <oc r="A82">
      <v>75</v>
    </oc>
    <nc r="A82">
      <v>76</v>
    </nc>
  </rcc>
  <rcc rId="8587" sId="1">
    <oc r="A83">
      <v>76</v>
    </oc>
    <nc r="A83">
      <v>77</v>
    </nc>
  </rcc>
  <rcc rId="8588" sId="1">
    <oc r="A84">
      <v>77</v>
    </oc>
    <nc r="A84">
      <v>78</v>
    </nc>
  </rcc>
  <rcc rId="8589" sId="1">
    <oc r="A85">
      <v>78</v>
    </oc>
    <nc r="A85">
      <v>79</v>
    </nc>
  </rcc>
  <rcc rId="8590" sId="1">
    <oc r="A86">
      <v>79</v>
    </oc>
    <nc r="A86">
      <v>80</v>
    </nc>
  </rcc>
  <rcc rId="8591" sId="1">
    <oc r="A87">
      <v>80</v>
    </oc>
    <nc r="A87">
      <v>81</v>
    </nc>
  </rcc>
  <rcc rId="8592" sId="1">
    <oc r="A88">
      <v>81</v>
    </oc>
    <nc r="A88">
      <v>82</v>
    </nc>
  </rcc>
  <rcc rId="8593" sId="1">
    <oc r="A89">
      <v>82</v>
    </oc>
    <nc r="A89">
      <v>83</v>
    </nc>
  </rcc>
  <rcc rId="8594" sId="1">
    <oc r="A90">
      <v>83</v>
    </oc>
    <nc r="A90">
      <v>84</v>
    </nc>
  </rcc>
  <rcc rId="8595" sId="1">
    <oc r="A91">
      <v>84</v>
    </oc>
    <nc r="A91">
      <v>85</v>
    </nc>
  </rcc>
  <rcc rId="8596" sId="1">
    <oc r="A92">
      <v>85</v>
    </oc>
    <nc r="A92">
      <v>86</v>
    </nc>
  </rcc>
  <rcc rId="8597" sId="1">
    <oc r="A93">
      <v>86</v>
    </oc>
    <nc r="A93">
      <v>87</v>
    </nc>
  </rcc>
  <rcc rId="8598" sId="1">
    <oc r="A94">
      <v>87</v>
    </oc>
    <nc r="A94">
      <v>88</v>
    </nc>
  </rcc>
  <rcc rId="8599" sId="1">
    <oc r="A95">
      <v>88</v>
    </oc>
    <nc r="A95">
      <v>89</v>
    </nc>
  </rcc>
  <rcc rId="8600" sId="1">
    <oc r="A96">
      <v>89</v>
    </oc>
    <nc r="A96">
      <v>90</v>
    </nc>
  </rcc>
  <rcc rId="8601" sId="1">
    <oc r="A97">
      <v>90</v>
    </oc>
    <nc r="A97">
      <v>91</v>
    </nc>
  </rcc>
  <rcc rId="8602" sId="1">
    <oc r="A98">
      <v>91</v>
    </oc>
    <nc r="A98">
      <v>92</v>
    </nc>
  </rcc>
  <rcc rId="8603" sId="1">
    <oc r="A99">
      <v>92</v>
    </oc>
    <nc r="A99">
      <v>93</v>
    </nc>
  </rcc>
  <rcc rId="8604" sId="1">
    <oc r="A100">
      <v>93</v>
    </oc>
    <nc r="A100">
      <v>94</v>
    </nc>
  </rcc>
  <rcc rId="8605" sId="1">
    <oc r="A101">
      <v>94</v>
    </oc>
    <nc r="A101">
      <v>95</v>
    </nc>
  </rcc>
  <rcc rId="8606" sId="1">
    <oc r="A102">
      <v>95</v>
    </oc>
    <nc r="A102">
      <v>96</v>
    </nc>
  </rcc>
  <rcc rId="8607" sId="1">
    <oc r="A103">
      <v>96</v>
    </oc>
    <nc r="A103">
      <v>97</v>
    </nc>
  </rcc>
  <rcc rId="8608" sId="1">
    <oc r="A104">
      <v>97</v>
    </oc>
    <nc r="A104">
      <v>98</v>
    </nc>
  </rcc>
  <rcc rId="8609" sId="1">
    <oc r="A105">
      <v>98</v>
    </oc>
    <nc r="A105">
      <v>99</v>
    </nc>
  </rcc>
  <rcc rId="8610" sId="1">
    <oc r="A106">
      <v>99</v>
    </oc>
    <nc r="A106">
      <v>100</v>
    </nc>
  </rcc>
  <rcc rId="8611" sId="1">
    <oc r="A107">
      <v>100</v>
    </oc>
    <nc r="A107">
      <v>101</v>
    </nc>
  </rcc>
  <rcc rId="8612" sId="1">
    <oc r="A108">
      <v>101</v>
    </oc>
    <nc r="A108">
      <v>102</v>
    </nc>
  </rcc>
  <rcc rId="8613" sId="1">
    <oc r="A109">
      <v>102</v>
    </oc>
    <nc r="A109">
      <v>103</v>
    </nc>
  </rcc>
  <rcc rId="8614" sId="1">
    <oc r="A110">
      <v>103</v>
    </oc>
    <nc r="A110">
      <v>104</v>
    </nc>
  </rcc>
  <rcc rId="8615" sId="1">
    <oc r="A111">
      <v>104</v>
    </oc>
    <nc r="A111">
      <v>105</v>
    </nc>
  </rcc>
  <rcc rId="8616" sId="1">
    <oc r="A112">
      <v>105</v>
    </oc>
    <nc r="A112">
      <v>106</v>
    </nc>
  </rcc>
  <rcc rId="8617" sId="1">
    <oc r="A113">
      <v>106</v>
    </oc>
    <nc r="A113">
      <v>107</v>
    </nc>
  </rcc>
  <rcc rId="8618" sId="1">
    <oc r="A114">
      <v>107</v>
    </oc>
    <nc r="A114">
      <v>108</v>
    </nc>
  </rcc>
  <rcc rId="8619" sId="1">
    <oc r="A115">
      <v>108</v>
    </oc>
    <nc r="A115">
      <v>109</v>
    </nc>
  </rcc>
  <rcc rId="8620" sId="1">
    <oc r="A116">
      <v>109</v>
    </oc>
    <nc r="A116">
      <v>110</v>
    </nc>
  </rcc>
  <rcc rId="8621" sId="1">
    <oc r="A117">
      <v>110</v>
    </oc>
    <nc r="A117">
      <v>111</v>
    </nc>
  </rcc>
  <rcc rId="8622" sId="1">
    <oc r="A118">
      <v>111</v>
    </oc>
    <nc r="A118">
      <v>112</v>
    </nc>
  </rcc>
  <rcc rId="8623" sId="1">
    <oc r="A119">
      <v>112</v>
    </oc>
    <nc r="A119">
      <v>113</v>
    </nc>
  </rcc>
  <rcc rId="8624" sId="1">
    <oc r="A120">
      <v>113</v>
    </oc>
    <nc r="A120">
      <v>114</v>
    </nc>
  </rcc>
  <rcc rId="8625" sId="1">
    <oc r="A121">
      <v>114</v>
    </oc>
    <nc r="A121">
      <v>115</v>
    </nc>
  </rcc>
  <rcc rId="8626" sId="1">
    <oc r="A122">
      <v>115</v>
    </oc>
    <nc r="A122">
      <v>116</v>
    </nc>
  </rcc>
  <rcc rId="8627" sId="1">
    <oc r="A123">
      <v>116</v>
    </oc>
    <nc r="A123">
      <v>117</v>
    </nc>
  </rcc>
  <rcc rId="8628" sId="1">
    <oc r="A124">
      <v>117</v>
    </oc>
    <nc r="A124">
      <v>118</v>
    </nc>
  </rcc>
  <rcc rId="8629" sId="1">
    <oc r="A125">
      <v>118</v>
    </oc>
    <nc r="A125">
      <v>119</v>
    </nc>
  </rcc>
  <rcc rId="8630" sId="1">
    <oc r="A126">
      <v>119</v>
    </oc>
    <nc r="A126">
      <v>120</v>
    </nc>
  </rcc>
  <rcc rId="8631" sId="1">
    <oc r="A127">
      <v>120</v>
    </oc>
    <nc r="A127">
      <v>121</v>
    </nc>
  </rcc>
  <rcc rId="8632" sId="1">
    <oc r="A128">
      <v>121</v>
    </oc>
    <nc r="A128">
      <v>122</v>
    </nc>
  </rcc>
  <rcc rId="8633" sId="1">
    <oc r="A129">
      <v>122</v>
    </oc>
    <nc r="A129">
      <v>123</v>
    </nc>
  </rcc>
  <rcc rId="8634" sId="1">
    <nc r="A130">
      <v>124</v>
    </nc>
  </rcc>
  <rcc rId="8635" sId="1">
    <nc r="A131">
      <v>125</v>
    </nc>
  </rcc>
  <rcc rId="8636" sId="1">
    <nc r="A132">
      <v>126</v>
    </nc>
  </rcc>
  <rcc rId="8637" sId="1">
    <oc r="A133">
      <v>123</v>
    </oc>
    <nc r="A133">
      <v>127</v>
    </nc>
  </rcc>
  <rcc rId="8638" sId="1">
    <oc r="A134">
      <v>124</v>
    </oc>
    <nc r="A134">
      <v>128</v>
    </nc>
  </rcc>
  <rcc rId="8639" sId="1">
    <oc r="A135">
      <v>125</v>
    </oc>
    <nc r="A135">
      <v>129</v>
    </nc>
  </rcc>
  <rcc rId="8640" sId="1">
    <oc r="A136">
      <v>126</v>
    </oc>
    <nc r="A136">
      <v>130</v>
    </nc>
  </rcc>
  <rcc rId="8641" sId="1">
    <oc r="A137">
      <v>127</v>
    </oc>
    <nc r="A137">
      <v>131</v>
    </nc>
  </rcc>
  <rcc rId="8642" sId="1">
    <oc r="A138">
      <v>128</v>
    </oc>
    <nc r="A138">
      <v>132</v>
    </nc>
  </rcc>
  <rcc rId="8643" sId="1">
    <oc r="A139">
      <v>131</v>
    </oc>
    <nc r="A139">
      <v>133</v>
    </nc>
  </rcc>
  <rcc rId="8644" sId="1">
    <oc r="A140">
      <v>132</v>
    </oc>
    <nc r="A140">
      <v>134</v>
    </nc>
  </rcc>
  <rcc rId="8645" sId="1">
    <oc r="A141">
      <v>133</v>
    </oc>
    <nc r="A141">
      <v>135</v>
    </nc>
  </rcc>
  <rcc rId="8646" sId="1">
    <oc r="A142">
      <v>134</v>
    </oc>
    <nc r="A142">
      <v>136</v>
    </nc>
  </rcc>
  <rcc rId="8647" sId="1">
    <oc r="A143">
      <v>135</v>
    </oc>
    <nc r="A143">
      <v>137</v>
    </nc>
  </rcc>
  <rcc rId="8648" sId="1">
    <oc r="A144">
      <v>136</v>
    </oc>
    <nc r="A144">
      <v>138</v>
    </nc>
  </rcc>
  <rcc rId="8649" sId="1">
    <oc r="A145">
      <v>137</v>
    </oc>
    <nc r="A145">
      <v>139</v>
    </nc>
  </rcc>
  <rcc rId="8650" sId="1">
    <oc r="A146">
      <v>138</v>
    </oc>
    <nc r="A146">
      <v>140</v>
    </nc>
  </rcc>
  <rcc rId="8651" sId="1">
    <oc r="A147">
      <v>139</v>
    </oc>
    <nc r="A147">
      <v>141</v>
    </nc>
  </rcc>
  <rcc rId="8652" sId="1">
    <oc r="A148">
      <v>140</v>
    </oc>
    <nc r="A148">
      <v>142</v>
    </nc>
  </rcc>
  <rcc rId="8653" sId="1">
    <oc r="A149">
      <v>141</v>
    </oc>
    <nc r="A149">
      <v>143</v>
    </nc>
  </rcc>
  <rcc rId="8654" sId="1">
    <oc r="A150">
      <v>142</v>
    </oc>
    <nc r="A150">
      <v>144</v>
    </nc>
  </rcc>
  <rcc rId="8655" sId="1">
    <oc r="A151">
      <v>143</v>
    </oc>
    <nc r="A151">
      <v>145</v>
    </nc>
  </rcc>
  <rcc rId="8656" sId="1">
    <oc r="A152">
      <v>144</v>
    </oc>
    <nc r="A152">
      <v>146</v>
    </nc>
  </rcc>
  <rcc rId="8657" sId="1">
    <oc r="A153">
      <v>145</v>
    </oc>
    <nc r="A153">
      <v>147</v>
    </nc>
  </rcc>
  <rcc rId="8658" sId="1">
    <oc r="A154">
      <v>146</v>
    </oc>
    <nc r="A154">
      <v>148</v>
    </nc>
  </rcc>
  <rcc rId="8659" sId="1">
    <oc r="A155">
      <v>147</v>
    </oc>
    <nc r="A155">
      <v>149</v>
    </nc>
  </rcc>
  <rcc rId="8660" sId="1">
    <oc r="A156">
      <v>148</v>
    </oc>
    <nc r="A156">
      <v>150</v>
    </nc>
  </rcc>
  <rrc rId="8661" sId="1" ref="A157:XFD157" action="deleteRow">
    <undo index="0" exp="area" ref3D="1" dr="$A$6:$N$157" dn="Z_FC7DCF2F_1126_4899_8021_7DB99CAFE376_.wvu.FilterData" sId="1"/>
    <undo index="0" exp="area" ref3D="1" dr="$A$6:$N$157" dn="Z_FF343C21_E080_47C0_9227_5275C34E8AE9_.wvu.FilterData" sId="1"/>
    <undo index="0" exp="area" ref3D="1" dr="$A$6:$N$157" dn="Z_001A80F2_4A1F_4F95_949B_9B4E8BBD4BE3_.wvu.FilterData" sId="1"/>
    <undo index="0" exp="area" ref3D="1" dr="$A$6:$N$157" dn="Z_0263628D_0586_4811_8C76_91EE8485C8FC_.wvu.FilterData" sId="1"/>
    <undo index="0" exp="area" ref3D="1" dr="$A$6:$N$157" dn="_ФильтрБазыДанных" sId="1"/>
    <undo index="0" exp="area" ref3D="1" dr="$A$6:$N$157" dn="Z_334327CC_8583_41E7_B3E3_8D4CB009CC47_.wvu.FilterData" sId="1"/>
    <undo index="0" exp="area" ref3D="1" dr="$A$6:$N$157" dn="Z_1F6C569C_657D_43EB_BC1C_2637A4CEE461_.wvu.FilterData" sId="1"/>
    <undo index="0" exp="area" ref3D="1" dr="$A$6:$N$157" dn="Z_3A724EDA_9075_424B_B794_F3EAAC0A3A90_.wvu.FilterData" sId="1"/>
    <undo index="0" exp="area" ref3D="1" dr="$A$6:$N$157" dn="Z_36B840EE_48CB_4C76_9357_A103560BC3F6_.wvu.FilterData" sId="1"/>
    <undo index="0" exp="area" ref3D="1" dr="$A$6:$N$157" dn="Z_C0CF3ACC_3AE9_4409_B990_CE55F540B641_.wvu.FilterData" sId="1"/>
    <undo index="0" exp="area" ref3D="1" dr="$A$6:$S$157" dn="Z_D85EF2A6_79CD_475F_86B8_DF8230EBC20F_.wvu.FilterData" sId="1"/>
    <undo index="0" exp="area" ref3D="1" dr="$A$6:$N$157" dn="Z_D676B175_9F2B_45C5_9258_6B909E0A7441_.wvu.FilterData" sId="1"/>
    <rfmt sheetId="1" xfDxf="1" sqref="A157:XFD157" start="0" length="0">
      <dxf>
        <font>
          <color auto="1"/>
        </font>
      </dxf>
    </rfmt>
    <rcc rId="0" sId="1" dxf="1">
      <nc r="A157">
        <v>150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B157" t="inlineStr">
        <is>
          <t>г.Москва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" t="inlineStr">
        <is>
          <t>АО "ОЭК"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">
        <f>SUM(E157:H157)</f>
      </nc>
      <ndxf>
        <numFmt numFmtId="167" formatCode="_-* #,##0.000\ _₽_-;\-* #,##0.000\ _₽_-;_-* &quot;-&quot;??\ _₽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57">
        <v>330.42</v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7" start="0" length="0">
      <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8" sId="1">
    <nc r="G141">
      <v>1.9770000000000001</v>
    </nc>
  </rcc>
  <rcc rId="7579" sId="1">
    <nc r="H141">
      <v>4.87</v>
    </nc>
  </rcc>
  <rcc rId="7580" sId="1">
    <nc r="H143">
      <v>1.7549999999999999</v>
    </nc>
  </rcc>
  <rcc rId="7581" sId="1">
    <nc r="G144">
      <v>3.593</v>
    </nc>
  </rcc>
  <rcc rId="7582" sId="1">
    <nc r="G145">
      <v>4.6100000000000003</v>
    </nc>
  </rcc>
  <rcc rId="7583" sId="1">
    <nc r="G146">
      <v>13.605</v>
    </nc>
  </rcc>
  <rcc rId="7584" sId="1">
    <nc r="H146">
      <v>5.415</v>
    </nc>
  </rcc>
  <rcc rId="7585" sId="1">
    <nc r="E147">
      <v>1.712</v>
    </nc>
  </rcc>
  <rcc rId="7586" sId="1">
    <nc r="E140">
      <v>2.968</v>
    </nc>
  </rcc>
  <rcc rId="7587" sId="1">
    <nc r="F140">
      <v>5.9640000000000004</v>
    </nc>
  </rcc>
  <rcc rId="7588" sId="1">
    <nc r="G140">
      <v>204.46</v>
    </nc>
  </rcc>
  <rcc rId="7589" sId="1">
    <nc r="H140">
      <v>79.578000000000003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0" sId="1" numFmtId="34">
    <nc r="H8">
      <v>1.758</v>
    </nc>
  </rcc>
  <rcc rId="7591" sId="1" numFmtId="34">
    <nc r="E9">
      <v>1.92</v>
    </nc>
  </rcc>
  <rcc rId="7592" sId="1" numFmtId="34">
    <nc r="G9">
      <v>1.286</v>
    </nc>
  </rcc>
  <rcc rId="7593" sId="1" numFmtId="34">
    <nc r="H9">
      <v>10.532999999999999</v>
    </nc>
  </rcc>
  <rcc rId="7594" sId="1" numFmtId="34">
    <nc r="G10">
      <v>1.1240000000000001</v>
    </nc>
  </rcc>
  <rcc rId="7595" sId="1" numFmtId="34">
    <nc r="H12">
      <v>3.222</v>
    </nc>
  </rcc>
  <rcc rId="7596" sId="1" numFmtId="34">
    <nc r="H11">
      <v>0.65</v>
    </nc>
  </rcc>
  <rcc rId="7597" sId="1" numFmtId="34">
    <nc r="G11">
      <v>10.166</v>
    </nc>
  </rcc>
  <rcc rId="7598" sId="1" numFmtId="34">
    <nc r="G8">
      <f>7.238+710.432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9" sId="1">
    <nc r="E126">
      <v>27.225000000000001</v>
    </nc>
  </rcc>
  <rcc rId="7600" sId="1">
    <nc r="F126">
      <v>4.109</v>
    </nc>
  </rcc>
  <rcc rId="7601" sId="1">
    <nc r="G127">
      <v>3.016</v>
    </nc>
  </rcc>
  <rcc rId="7602" sId="1">
    <nc r="G128">
      <v>12.781000000000001</v>
    </nc>
  </rcc>
  <rcc rId="7603" sId="1">
    <nc r="G129">
      <v>8.423</v>
    </nc>
  </rcc>
  <rcc rId="7604" sId="1">
    <nc r="G130">
      <v>1.885</v>
    </nc>
  </rcc>
  <rcc rId="7605" sId="1">
    <nc r="H130">
      <v>9.0519999999999996</v>
    </nc>
  </rcc>
  <rcc rId="7606" sId="1">
    <nc r="G131">
      <v>5.6920000000000002</v>
    </nc>
  </rcc>
  <rcc rId="7607" sId="1">
    <nc r="H131">
      <v>2.6850000000000001</v>
    </nc>
  </rcc>
  <rcc rId="7608" sId="1">
    <nc r="H132">
      <v>4.4279999999999999</v>
    </nc>
  </rcc>
  <rcc rId="7609" sId="1">
    <nc r="G126">
      <v>284.60300000000001</v>
    </nc>
  </rcc>
  <rcc rId="7610" sId="1">
    <nc r="H126">
      <v>181.8</v>
    </nc>
  </rcc>
  <rcc rId="7611" sId="1">
    <nc r="H129">
      <v>4.8090000000000002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2" sId="1" numFmtId="34">
    <nc r="G43">
      <v>3.08</v>
    </nc>
  </rcc>
  <rcc rId="7613" sId="1" numFmtId="34">
    <nc r="H43">
      <v>15.728999999999999</v>
    </nc>
  </rcc>
  <rcc rId="7614" sId="1" numFmtId="34">
    <nc r="H44">
      <v>1.78</v>
    </nc>
  </rcc>
  <rcc rId="7615" sId="1" numFmtId="34">
    <nc r="H45">
      <v>6.2839999999999998</v>
    </nc>
  </rcc>
  <rcc rId="7616" sId="1" numFmtId="34">
    <nc r="H46">
      <v>2.2549999999999999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7" sId="1" numFmtId="4">
    <nc r="G59">
      <v>2.6680000000000001</v>
    </nc>
  </rcc>
  <rcc rId="7618" sId="1" numFmtId="4">
    <nc r="H59">
      <v>3.3740000000000001</v>
    </nc>
  </rcc>
  <rcc rId="7619" sId="1" numFmtId="4">
    <nc r="G60">
      <v>134.982</v>
    </nc>
  </rcc>
  <rcc rId="7620" sId="1" numFmtId="4">
    <nc r="H60">
      <v>112.316</v>
    </nc>
  </rcc>
  <rcc rId="7621" sId="1" numFmtId="4">
    <nc r="H61">
      <v>0.98699999999999999</v>
    </nc>
  </rcc>
  <rcc rId="7622" sId="1" numFmtId="4">
    <nc r="G62">
      <v>2.1579999999999999</v>
    </nc>
  </rcc>
  <rcc rId="7623" sId="1" numFmtId="4">
    <nc r="H62">
      <v>3.6629999999999998</v>
    </nc>
  </rcc>
  <rcc rId="7624" sId="1" numFmtId="4">
    <nc r="G63">
      <v>5.7080000000000002</v>
    </nc>
  </rcc>
  <rcc rId="7625" sId="1" numFmtId="4">
    <nc r="H63">
      <v>4.6829999999999998</v>
    </nc>
  </rcc>
  <rcc rId="7626" sId="1" numFmtId="4">
    <nc r="H64">
      <v>1</v>
    </nc>
  </rcc>
  <rcc rId="7627" sId="1" numFmtId="4">
    <nc r="H65">
      <v>1.411</v>
    </nc>
  </rcc>
  <rcc rId="7628" sId="1" numFmtId="4">
    <nc r="G66">
      <v>1.161</v>
    </nc>
  </rcc>
  <rcc rId="7629" sId="1" numFmtId="4">
    <nc r="G68">
      <v>83.816000000000003</v>
    </nc>
  </rcc>
  <rcc rId="7630" sId="1" numFmtId="4">
    <nc r="G69">
      <v>2.726</v>
    </nc>
  </rcc>
  <rcc rId="7631" sId="1" numFmtId="4">
    <nc r="H70">
      <v>0.8</v>
    </nc>
  </rcc>
  <rcc rId="7632" sId="1" numFmtId="4">
    <nc r="H71">
      <v>7.3410000000000002</v>
    </nc>
  </rcc>
  <rcc rId="7633" sId="1" numFmtId="4">
    <nc r="G72">
      <v>1.1499999999999999</v>
    </nc>
  </rcc>
  <rcc rId="7634" sId="1" numFmtId="4">
    <nc r="H72">
      <v>1.371</v>
    </nc>
  </rcc>
  <rcc rId="7635" sId="1" numFmtId="4">
    <nc r="E73">
      <v>19.003</v>
    </nc>
  </rcc>
  <rcc rId="7636" sId="1" numFmtId="4">
    <nc r="G73">
      <v>397.60500000000002</v>
    </nc>
  </rcc>
  <rcc rId="7637" sId="1" numFmtId="4">
    <nc r="H73">
      <v>231.42400000000001</v>
    </nc>
  </rcc>
  <rcc rId="7638" sId="1" numFmtId="4">
    <nc r="G74">
      <v>1.0149999999999999</v>
    </nc>
  </rcc>
  <rcc rId="7639" sId="1" numFmtId="4">
    <nc r="E75">
      <v>1.88</v>
    </nc>
  </rcc>
  <rcc rId="7640" sId="1" numFmtId="4">
    <nc r="H75">
      <v>1.8009999999999999</v>
    </nc>
  </rcc>
  <rcc rId="7641" sId="1" numFmtId="4">
    <nc r="H76">
      <v>1.476</v>
    </nc>
  </rcc>
  <rcc rId="7642" sId="1" numFmtId="4">
    <nc r="G77">
      <v>3.5350000000000001</v>
    </nc>
  </rcc>
  <rcc rId="7643" sId="1" numFmtId="4">
    <nc r="H77">
      <v>1.7689999999999999</v>
    </nc>
  </rcc>
  <rcc rId="7644" sId="1">
    <nc r="E54">
      <v>5.2679999999999998</v>
    </nc>
  </rcc>
  <rcc rId="7645" sId="1">
    <nc r="G54">
      <v>162.268</v>
    </nc>
  </rcc>
  <rcc rId="7646" sId="1">
    <nc r="H54">
      <v>36.412999999999997</v>
    </nc>
  </rcc>
  <rcc rId="7647" sId="1">
    <nc r="G55">
      <v>3.6280000000000001</v>
    </nc>
  </rcc>
  <rcc rId="7648" sId="1">
    <nc r="H55">
      <v>2.0670000000000002</v>
    </nc>
  </rcc>
  <rcc rId="7649" sId="1">
    <nc r="E56">
      <v>3.423</v>
    </nc>
  </rcc>
  <rcc rId="7650" sId="1">
    <nc r="G56">
      <v>19.155000000000001</v>
    </nc>
  </rcc>
  <rcc rId="7651" sId="1">
    <nc r="H56">
      <v>3.4060000000000001</v>
    </nc>
  </rcc>
  <rcc rId="7652" sId="1">
    <nc r="G57">
      <v>2.181</v>
    </nc>
  </rcc>
  <rcc rId="7653" sId="1">
    <nc r="G58">
      <v>1.1060000000000001</v>
    </nc>
  </rcc>
  <rcc rId="7654" sId="1" numFmtId="34">
    <nc r="G34">
      <v>13.204000000000001</v>
    </nc>
  </rcc>
  <rcc rId="7655" sId="1" numFmtId="34">
    <nc r="H34">
      <v>2.1120000000000001</v>
    </nc>
  </rcc>
  <rcc rId="7656" sId="1" numFmtId="34">
    <nc r="E35">
      <v>6.66</v>
    </nc>
  </rcc>
  <rcc rId="7657" sId="1" numFmtId="34">
    <nc r="G35">
      <v>122.812</v>
    </nc>
  </rcc>
  <rcc rId="7658" sId="1" numFmtId="34">
    <nc r="H35">
      <v>36.786999999999999</v>
    </nc>
  </rcc>
  <rcc rId="7659" sId="1" numFmtId="34">
    <nc r="G36">
      <v>1.861</v>
    </nc>
  </rcc>
  <rcc rId="7660" sId="1" numFmtId="34">
    <nc r="H37">
      <v>1.214</v>
    </nc>
  </rcc>
  <rcc rId="7661" sId="1" numFmtId="34">
    <nc r="G38">
      <v>7.6870000000000003</v>
    </nc>
  </rcc>
  <rcc rId="7662" sId="1" numFmtId="34">
    <nc r="H38">
      <v>2.516</v>
    </nc>
  </rcc>
  <rcc rId="7663" sId="1" numFmtId="34">
    <nc r="G39">
      <v>2.423</v>
    </nc>
  </rcc>
  <rcc rId="7664" sId="1" numFmtId="34">
    <nc r="G40">
      <v>3.2490000000000001</v>
    </nc>
  </rcc>
  <rcc rId="7665" sId="1" numFmtId="34">
    <nc r="H40">
      <v>1.9470000000000001</v>
    </nc>
  </rcc>
  <rcc rId="7666" sId="1" numFmtId="34">
    <nc r="H41">
      <v>2.27</v>
    </nc>
  </rcc>
  <rcc rId="7667" sId="1" numFmtId="34">
    <nc r="E42">
      <v>6.6360000000000001</v>
    </nc>
  </rcc>
  <rcc rId="7668" sId="1">
    <nc r="F42">
      <v>2.0299999999999998</v>
    </nc>
  </rcc>
  <rcc rId="7669" sId="1" numFmtId="34">
    <nc r="G42">
      <v>185.541</v>
    </nc>
  </rcc>
  <rcc rId="7670" sId="1" numFmtId="34">
    <nc r="H42">
      <v>58.3</v>
    </nc>
  </rcc>
  <rcc rId="7671" sId="1">
    <nc r="E99">
      <v>58.633000000000003</v>
    </nc>
  </rcc>
  <rcc rId="7672" sId="1">
    <nc r="F99">
      <v>20.692</v>
    </nc>
  </rcc>
  <rcc rId="7673" sId="1">
    <nc r="G99">
      <v>13.342000000000001</v>
    </nc>
  </rcc>
  <rcc rId="7674" sId="1">
    <nc r="I99">
      <v>0</v>
    </nc>
  </rcc>
  <rcc rId="7675" sId="1">
    <nc r="G100">
      <v>2.681</v>
    </nc>
  </rcc>
  <rcc rId="7676" sId="1">
    <nc r="I100">
      <v>0</v>
    </nc>
  </rcc>
  <rcc rId="7677" sId="1">
    <nc r="G101">
      <v>3.6309999999999998</v>
    </nc>
  </rcc>
  <rcc rId="7678" sId="1">
    <nc r="I101">
      <v>0</v>
    </nc>
  </rcc>
  <rcc rId="7679" sId="1">
    <nc r="E114">
      <v>5.4930000000000003</v>
    </nc>
  </rcc>
  <rcc rId="7680" sId="1" numFmtId="34">
    <nc r="F114">
      <v>0</v>
    </nc>
  </rcc>
  <rcc rId="7681" sId="1" numFmtId="34">
    <nc r="G114">
      <v>125.461</v>
    </nc>
  </rcc>
  <rcc rId="7682" sId="1" numFmtId="34">
    <nc r="H114">
      <v>63.805999999999997</v>
    </nc>
  </rcc>
  <rcc rId="7683" sId="1" numFmtId="34">
    <nc r="E115">
      <v>0</v>
    </nc>
  </rcc>
  <rcc rId="7684" sId="1" numFmtId="34">
    <nc r="F115">
      <v>0</v>
    </nc>
  </rcc>
  <rcc rId="7685" sId="1" numFmtId="34">
    <nc r="G115">
      <v>3.7360000000000002</v>
    </nc>
  </rcc>
  <rcc rId="7686" sId="1" numFmtId="34">
    <nc r="H115">
      <v>18.143000000000001</v>
    </nc>
  </rcc>
  <rcc rId="7687" sId="1" numFmtId="34">
    <nc r="E116">
      <v>0</v>
    </nc>
  </rcc>
  <rcc rId="7688" sId="1" numFmtId="34">
    <nc r="F116">
      <v>0</v>
    </nc>
  </rcc>
  <rcc rId="7689" sId="1" numFmtId="34">
    <nc r="G116">
      <v>0</v>
    </nc>
  </rcc>
  <rcc rId="7690" sId="1" numFmtId="34">
    <nc r="H116">
      <v>3.4140000000000001</v>
    </nc>
  </rcc>
  <rcc rId="7691" sId="1" numFmtId="34">
    <nc r="E117">
      <v>0</v>
    </nc>
  </rcc>
  <rcc rId="7692" sId="1" numFmtId="34">
    <nc r="F117">
      <v>0</v>
    </nc>
  </rcc>
  <rcc rId="7693" sId="1" numFmtId="34">
    <nc r="G117">
      <v>6.8559999999999999</v>
    </nc>
  </rcc>
  <rcc rId="7694" sId="1" numFmtId="34">
    <nc r="H117">
      <v>0</v>
    </nc>
  </rcc>
  <rcc rId="7695" sId="1" numFmtId="34">
    <nc r="E118">
      <v>0</v>
    </nc>
  </rcc>
  <rcc rId="7696" sId="1" numFmtId="34">
    <nc r="F118">
      <v>0</v>
    </nc>
  </rcc>
  <rcc rId="7697" sId="1" numFmtId="34">
    <nc r="G118">
      <v>0</v>
    </nc>
  </rcc>
  <rcc rId="7698" sId="1" numFmtId="34">
    <nc r="H118">
      <v>0</v>
    </nc>
  </rcc>
  <rcc rId="7699" sId="1" numFmtId="34">
    <nc r="E119">
      <v>0</v>
    </nc>
  </rcc>
  <rcc rId="7700" sId="1" numFmtId="34">
    <nc r="F119">
      <v>0</v>
    </nc>
  </rcc>
  <rcc rId="7701" sId="1" numFmtId="34">
    <nc r="G119">
      <v>0</v>
    </nc>
  </rcc>
  <rcc rId="7702" sId="1" numFmtId="34">
    <nc r="H119">
      <v>2.9470000000000001</v>
    </nc>
  </rcc>
  <rcc rId="7703" sId="1" numFmtId="34">
    <nc r="E120">
      <v>0</v>
    </nc>
  </rcc>
  <rcc rId="7704" sId="1" numFmtId="34">
    <nc r="F120">
      <v>0</v>
    </nc>
  </rcc>
  <rcc rId="7705" sId="1" numFmtId="34">
    <nc r="G120">
      <v>0</v>
    </nc>
  </rcc>
  <rcc rId="7706" sId="1" numFmtId="34">
    <nc r="H120">
      <v>4.6390000000000002</v>
    </nc>
  </rcc>
  <rcc rId="7707" sId="1" numFmtId="34">
    <nc r="E121">
      <v>0</v>
    </nc>
  </rcc>
  <rcc rId="7708" sId="1" numFmtId="34">
    <nc r="F121">
      <v>0</v>
    </nc>
  </rcc>
  <rcc rId="7709" sId="1" numFmtId="34">
    <nc r="G121">
      <v>0</v>
    </nc>
  </rcc>
  <rcc rId="7710" sId="1" numFmtId="34">
    <nc r="H121">
      <v>13.265000000000001</v>
    </nc>
  </rcc>
  <rcc rId="7711" sId="1" numFmtId="34">
    <nc r="E122">
      <v>0</v>
    </nc>
  </rcc>
  <rcc rId="7712" sId="1" numFmtId="34">
    <nc r="F122">
      <v>0</v>
    </nc>
  </rcc>
  <rcc rId="7713" sId="1" numFmtId="34">
    <nc r="G122">
      <v>5.0659999999999998</v>
    </nc>
  </rcc>
  <rcc rId="7714" sId="1" numFmtId="34">
    <nc r="H122">
      <v>2.0550000000000002</v>
    </nc>
  </rcc>
  <rcc rId="7715" sId="1" numFmtId="34">
    <nc r="E123">
      <v>0</v>
    </nc>
  </rcc>
  <rcc rId="7716" sId="1" numFmtId="34">
    <nc r="F123">
      <v>0</v>
    </nc>
  </rcc>
  <rcc rId="7717" sId="1" numFmtId="34">
    <nc r="G123">
      <v>94.478999999999999</v>
    </nc>
  </rcc>
  <rcc rId="7718" sId="1" numFmtId="34">
    <nc r="H123">
      <v>0</v>
    </nc>
  </rcc>
  <rcc rId="7719" sId="1" numFmtId="34">
    <nc r="E124">
      <v>0</v>
    </nc>
  </rcc>
  <rcc rId="7720" sId="1" numFmtId="34">
    <nc r="F124">
      <v>0</v>
    </nc>
  </rcc>
  <rcc rId="7721" sId="1" numFmtId="34">
    <nc r="G124">
      <v>3.0659999999999998</v>
    </nc>
  </rcc>
  <rcc rId="7722" sId="1" numFmtId="34">
    <nc r="H124">
      <v>4.117</v>
    </nc>
  </rcc>
  <rcc rId="7723" sId="1" numFmtId="34">
    <nc r="E125">
      <v>2.9830000000000001</v>
    </nc>
  </rcc>
  <rcc rId="7724" sId="1" numFmtId="34">
    <nc r="F125">
      <v>0</v>
    </nc>
  </rcc>
  <rcc rId="7725" sId="1" numFmtId="34">
    <nc r="G125">
      <v>0</v>
    </nc>
  </rcc>
  <rcc rId="7726" sId="1" numFmtId="34">
    <nc r="H125">
      <v>7.3289999999999997</v>
    </nc>
  </rcc>
  <rcv guid="{0263628D-0586-4811-8C76-91EE8485C8FC}" action="delete"/>
  <rdn rId="0" localSheetId="1" customView="1" name="Z_0263628D_0586_4811_8C76_91EE8485C8FC_.wvu.FilterData" hidden="1" oldHidden="1">
    <formula>'01.2020'!$A$6:$N$159</formula>
    <oldFormula>'01.2020'!$A$6:$N$159</oldFormula>
  </rdn>
  <rcv guid="{0263628D-0586-4811-8C76-91EE8485C8FC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28" sId="1" numFmtId="34">
    <nc r="H22">
      <v>6.7350000000000003</v>
    </nc>
  </rcc>
  <rcc rId="7729" sId="1" numFmtId="34">
    <nc r="H23">
      <v>93.131</v>
    </nc>
  </rcc>
  <rcc rId="7730" sId="1">
    <nc r="G23">
      <v>147.827</v>
    </nc>
  </rcc>
  <rcc rId="7731" sId="1" numFmtId="34">
    <nc r="E23">
      <v>928.01499999999999</v>
    </nc>
  </rcc>
  <rcv guid="{36B840EE-48CB-4C76-9357-A103560BC3F6}" action="delete"/>
  <rdn rId="0" localSheetId="1" customView="1" name="Z_36B840EE_48CB_4C76_9357_A103560BC3F6_.wvu.FilterData" hidden="1" oldHidden="1">
    <formula>'01.2020'!$A$6:$N$159</formula>
    <oldFormula>'01.2020'!$A$6:$N$159</oldFormula>
  </rdn>
  <rcv guid="{36B840EE-48CB-4C76-9357-A103560BC3F6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33" sId="1">
    <nc r="G157">
      <v>187.14600000000004</v>
    </nc>
  </rcc>
  <rcc rId="7734" sId="1">
    <nc r="H157">
      <v>58.775000000000013</v>
    </nc>
  </rcc>
  <rcc rId="7735" sId="1">
    <nc r="H158">
      <v>7.6359999999999992</v>
    </nc>
  </rcc>
  <rcc rId="7736" sId="1">
    <nc r="G158">
      <v>15.232999999999999</v>
    </nc>
  </rcc>
  <rcc rId="7737" sId="1">
    <nc r="G155">
      <v>23.386000000000003</v>
    </nc>
  </rcc>
  <rcc rId="7738" sId="1">
    <nc r="H155">
      <v>18.295999999999999</v>
    </nc>
  </rcc>
  <rcc rId="7739" sId="1">
    <nc r="H156">
      <v>13.103</v>
    </nc>
  </rcc>
  <rcc rId="7740" sId="1">
    <nc r="G156">
      <v>14.878</v>
    </nc>
  </rcc>
  <rcc rId="7741" sId="1">
    <nc r="G154">
      <v>423.67899999999963</v>
    </nc>
  </rcc>
  <rcc rId="7742" sId="1">
    <nc r="H154">
      <v>30.84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3" sId="1" numFmtId="34">
    <nc r="G47">
      <v>4386.3389999999999</v>
    </nc>
  </rcc>
  <rcc rId="7744" sId="1" numFmtId="34">
    <nc r="H47">
      <v>7184.585</v>
    </nc>
  </rcc>
  <rcc rId="7745" sId="1">
    <nc r="G159">
      <v>297.50700000000001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5" sId="1">
    <nc r="E153">
      <v>4839.4059999999999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6" sId="1" numFmtId="34">
    <nc r="E14">
      <v>555.63200000000006</v>
    </nc>
  </rcc>
  <rcc rId="7747" sId="1" numFmtId="34">
    <nc r="H13">
      <v>9.3750000000000018</v>
    </nc>
  </rcc>
  <rcc rId="7748" sId="1" numFmtId="4">
    <nc r="G13">
      <v>19.684999999999999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9" sId="1" numFmtId="34">
    <nc r="F133">
      <v>4.0650000000000004</v>
    </nc>
  </rcc>
  <rcc rId="7750" sId="1" numFmtId="34">
    <nc r="G133">
      <v>97.345000000000013</v>
    </nc>
  </rcc>
  <rcc rId="7751" sId="1">
    <nc r="E134">
      <v>3.15</v>
    </nc>
  </rcc>
  <rcc rId="7752" sId="1">
    <nc r="G134">
      <v>12.023</v>
    </nc>
  </rcc>
  <rcc rId="7753" sId="1">
    <nc r="H134">
      <v>6.5470000000000006</v>
    </nc>
  </rcc>
  <rcc rId="7754" sId="1" numFmtId="34">
    <nc r="H135">
      <v>3.0910000000000002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55" sId="1">
    <nc r="G29">
      <v>1.522</v>
    </nc>
  </rcc>
  <rcc rId="7756" sId="1">
    <nc r="H29">
      <v>0.88900000000000001</v>
    </nc>
  </rcc>
  <rcc rId="7757" sId="1" numFmtId="34">
    <nc r="H30">
      <v>5.5019999999999998</v>
    </nc>
  </rcc>
  <rcc rId="7758" sId="1" numFmtId="34">
    <nc r="H31">
      <v>1.601</v>
    </nc>
  </rcc>
  <rcc rId="7759" sId="1" numFmtId="34">
    <nc r="G32">
      <v>3.5700000000000003</v>
    </nc>
  </rcc>
  <rcc rId="7760" sId="1" numFmtId="34">
    <nc r="E33">
      <v>0.86799999999999999</v>
    </nc>
  </rcc>
  <rcc rId="7761" sId="1" numFmtId="34">
    <nc r="G33">
      <v>158.32399999999998</v>
    </nc>
  </rcc>
  <rcc rId="7762" sId="1" numFmtId="34">
    <nc r="H33">
      <v>25.066999999999997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3" sId="1">
    <nc r="E149">
      <v>7705.49</v>
    </nc>
  </rcc>
  <rcc rId="7764" sId="1">
    <nc r="G149">
      <v>1037.883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5" sId="1">
    <nc r="F137">
      <v>721.99</v>
    </nc>
  </rcc>
  <rcc rId="7766" sId="1" numFmtId="34">
    <nc r="E136">
      <v>33738.15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7" sId="1">
    <nc r="G113">
      <v>1.1200000000000001</v>
    </nc>
  </rcc>
  <rcc rId="7768" sId="1">
    <nc r="G161">
      <v>6.5910000000000002</v>
    </nc>
  </rcc>
  <rcc rId="7769" sId="1">
    <nc r="H108">
      <v>6.3120000000000003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70" sId="1">
    <nc r="E107">
      <v>16.969000000000001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3" sId="1" numFmtId="34">
    <nc r="G15">
      <v>3.59</v>
    </nc>
  </rcc>
  <rcc rId="6764" sId="1" numFmtId="34">
    <nc r="H16">
      <v>17.268999999999998</v>
    </nc>
  </rcc>
  <rcc rId="6765" sId="1" numFmtId="34">
    <nc r="G18">
      <v>1.599</v>
    </nc>
  </rcc>
  <rcc rId="6766" sId="1" numFmtId="34">
    <nc r="H18">
      <v>2.35</v>
    </nc>
  </rcc>
  <rcc rId="6767" sId="1" numFmtId="34">
    <nc r="H19">
      <v>14.34</v>
    </nc>
  </rcc>
  <rcc rId="6768" sId="1" numFmtId="34">
    <nc r="H17">
      <v>5.8449999999999998</v>
    </nc>
  </rcc>
  <rcc rId="6769" sId="1" numFmtId="34">
    <nc r="E16">
      <v>838.322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0" sId="1" numFmtId="34">
    <oc r="G7">
      <v>4.2309999999999999</v>
    </oc>
    <nc r="G7"/>
  </rcc>
  <rcc rId="6771" sId="1" numFmtId="34">
    <oc r="H7">
      <v>7.6470000000000002</v>
    </oc>
    <nc r="H7"/>
  </rcc>
  <rcc rId="6772" sId="1">
    <oc r="G8">
      <f>693.182+6.976</f>
    </oc>
    <nc r="G8"/>
  </rcc>
  <rcc rId="6773" sId="1" numFmtId="34">
    <oc r="H8">
      <v>1.5740000000000001</v>
    </oc>
    <nc r="H8"/>
  </rcc>
  <rcc rId="6774" sId="1" numFmtId="34">
    <oc r="E9">
      <v>1.89</v>
    </oc>
    <nc r="E9"/>
  </rcc>
  <rcc rId="6775" sId="1" numFmtId="34">
    <oc r="G9">
      <v>1.226</v>
    </oc>
    <nc r="G9"/>
  </rcc>
  <rcc rId="6776" sId="1" numFmtId="34">
    <oc r="H9">
      <v>10.499000000000001</v>
    </oc>
    <nc r="H9"/>
  </rcc>
  <rcc rId="6777" sId="1" numFmtId="34">
    <oc r="G10">
      <v>1.0860000000000001</v>
    </oc>
    <nc r="G10"/>
  </rcc>
  <rcc rId="6778" sId="1" numFmtId="34">
    <oc r="G11">
      <v>10.145</v>
    </oc>
    <nc r="G11"/>
  </rcc>
  <rcc rId="6779" sId="1" numFmtId="34">
    <oc r="H11">
      <v>0.63800000000000001</v>
    </oc>
    <nc r="H11"/>
  </rcc>
  <rcc rId="6780" sId="1" numFmtId="34">
    <oc r="H12">
      <v>3.141</v>
    </oc>
    <nc r="H12"/>
  </rcc>
  <rcc rId="6781" sId="1" numFmtId="4">
    <oc r="G13">
      <v>45.073873000000006</v>
    </oc>
    <nc r="G13"/>
  </rcc>
  <rcc rId="6782" sId="1" numFmtId="34">
    <oc r="E14">
      <v>1008.8</v>
    </oc>
    <nc r="E14"/>
  </rcc>
  <rcc rId="6783" sId="1" numFmtId="34">
    <oc r="G15">
      <v>3.59</v>
    </oc>
    <nc r="G15"/>
  </rcc>
  <rcc rId="6784" sId="1" numFmtId="34">
    <oc r="E16">
      <v>838.322</v>
    </oc>
    <nc r="E16"/>
  </rcc>
  <rcc rId="6785" sId="1" numFmtId="34">
    <oc r="H16">
      <v>17.268999999999998</v>
    </oc>
    <nc r="H16"/>
  </rcc>
  <rcc rId="6786" sId="1" numFmtId="34">
    <oc r="H17">
      <v>5.8449999999999998</v>
    </oc>
    <nc r="H17"/>
  </rcc>
  <rcc rId="6787" sId="1" numFmtId="34">
    <oc r="G18">
      <v>1.599</v>
    </oc>
    <nc r="G18"/>
  </rcc>
  <rcc rId="6788" sId="1" numFmtId="34">
    <oc r="H18">
      <v>2.35</v>
    </oc>
    <nc r="H18"/>
  </rcc>
  <rcc rId="6789" sId="1" numFmtId="34">
    <oc r="H19">
      <v>14.34</v>
    </oc>
    <nc r="H19"/>
  </rcc>
  <rcc rId="6790" sId="1" numFmtId="34">
    <oc r="G20">
      <v>563.42700000000002</v>
    </oc>
    <nc r="G20"/>
  </rcc>
  <rcc rId="6791" sId="1" numFmtId="34">
    <oc r="G21">
      <v>40.826999999999998</v>
    </oc>
    <nc r="G21"/>
  </rcc>
  <rcc rId="6792" sId="1" numFmtId="34">
    <oc r="H21">
      <v>333.84</v>
    </oc>
    <nc r="H21"/>
  </rcc>
  <rcc rId="6793" sId="1" numFmtId="34">
    <oc r="H22">
      <v>6.4889999999999999</v>
    </oc>
    <nc r="H22"/>
  </rcc>
  <rcc rId="6794" sId="1" numFmtId="34">
    <oc r="E23">
      <v>923.46100000000001</v>
    </oc>
    <nc r="E23"/>
  </rcc>
  <rcc rId="6795" sId="1">
    <oc r="G23">
      <v>162.81100000000001</v>
    </oc>
    <nc r="G23"/>
  </rcc>
  <rcc rId="6796" sId="1" numFmtId="34">
    <oc r="H23">
      <v>73.953000000000003</v>
    </oc>
    <nc r="H23"/>
  </rcc>
  <rcc rId="6797" sId="1" numFmtId="34">
    <oc r="G24">
      <v>573.07100000000003</v>
    </oc>
    <nc r="G24"/>
  </rcc>
  <rcc rId="6798" sId="1" numFmtId="34">
    <oc r="H24">
      <v>529.77499999999998</v>
    </oc>
    <nc r="H24"/>
  </rcc>
  <rcc rId="6799" sId="1" numFmtId="34">
    <oc r="E25">
      <v>3.3780000000000001</v>
    </oc>
    <nc r="E25"/>
  </rcc>
  <rcc rId="6800" sId="1" numFmtId="34">
    <oc r="E26">
      <v>9.1579999999999995</v>
    </oc>
    <nc r="E26"/>
  </rcc>
  <rcc rId="6801" sId="1" numFmtId="34">
    <oc r="G26">
      <v>3.3279999999999998</v>
    </oc>
    <nc r="G26"/>
  </rcc>
  <rcc rId="6802" sId="1" numFmtId="34">
    <oc r="E27">
      <v>54.906999999999996</v>
    </oc>
    <nc r="E27"/>
  </rcc>
  <rcc rId="6803" sId="1" numFmtId="34">
    <oc r="F27">
      <v>10.84</v>
    </oc>
    <nc r="F27"/>
  </rcc>
  <rcc rId="6804" sId="1" numFmtId="34">
    <oc r="G27">
      <v>634.95100000000002</v>
    </oc>
    <nc r="G27"/>
  </rcc>
  <rcc rId="6805" sId="1" numFmtId="34">
    <oc r="H27">
      <v>335.58499999999998</v>
    </oc>
    <nc r="H27"/>
  </rcc>
  <rcc rId="6806" sId="1" numFmtId="34">
    <oc r="H28">
      <v>14.794</v>
    </oc>
    <nc r="H28"/>
  </rcc>
  <rcc rId="6807" sId="1">
    <oc r="G29">
      <v>1.478</v>
    </oc>
    <nc r="G29"/>
  </rcc>
  <rcc rId="6808" sId="1">
    <oc r="H29">
      <v>0.86199999999999999</v>
    </oc>
    <nc r="H29"/>
  </rcc>
  <rcc rId="6809" sId="1" numFmtId="34">
    <oc r="H30">
      <v>4.6580000000000004</v>
    </oc>
    <nc r="H30"/>
  </rcc>
  <rcc rId="6810" sId="1" numFmtId="34">
    <oc r="H31">
      <v>1.542</v>
    </oc>
    <nc r="H31"/>
  </rcc>
  <rcc rId="6811" sId="1" numFmtId="34">
    <oc r="H32">
      <v>3.4350000000000001</v>
    </oc>
    <nc r="H32"/>
  </rcc>
  <rcc rId="6812" sId="1" numFmtId="34">
    <oc r="E33">
      <v>0.81299999999999994</v>
    </oc>
    <nc r="E33"/>
  </rcc>
  <rcc rId="6813" sId="1" numFmtId="34">
    <oc r="G33">
      <v>149.172</v>
    </oc>
    <nc r="G33"/>
  </rcc>
  <rcc rId="6814" sId="1" numFmtId="34">
    <oc r="H33">
      <v>24.449000000000002</v>
    </oc>
    <nc r="H33"/>
  </rcc>
  <rcc rId="6815" sId="1" numFmtId="34">
    <oc r="G34">
      <v>12.423</v>
    </oc>
    <nc r="G34"/>
  </rcc>
  <rcc rId="6816" sId="1" numFmtId="34">
    <oc r="H34">
      <v>2.0649999999999999</v>
    </oc>
    <nc r="H34"/>
  </rcc>
  <rcc rId="6817" sId="1" numFmtId="34">
    <oc r="E35">
      <v>6.4420000000000002</v>
    </oc>
    <nc r="E35"/>
  </rcc>
  <rcc rId="6818" sId="1" numFmtId="34">
    <oc r="G35">
      <v>116.559</v>
    </oc>
    <nc r="G35"/>
  </rcc>
  <rcc rId="6819" sId="1" numFmtId="34">
    <oc r="H35">
      <v>33.5</v>
    </oc>
    <nc r="H35"/>
  </rcc>
  <rcc rId="6820" sId="1" numFmtId="34">
    <oc r="G36">
      <v>1.8149999999999999</v>
    </oc>
    <nc r="G36"/>
  </rcc>
  <rcc rId="6821" sId="1" numFmtId="34">
    <oc r="H37">
      <v>1.19</v>
    </oc>
    <nc r="H37"/>
  </rcc>
  <rcc rId="6822" sId="1" numFmtId="34">
    <oc r="G38">
      <v>7.5940000000000003</v>
    </oc>
    <nc r="G38"/>
  </rcc>
  <rcc rId="6823" sId="1" numFmtId="34">
    <oc r="H38">
      <v>2.339</v>
    </oc>
    <nc r="H38"/>
  </rcc>
  <rcc rId="6824" sId="1" numFmtId="34">
    <oc r="G39">
      <v>2.3580000000000001</v>
    </oc>
    <nc r="G39"/>
  </rcc>
  <rcc rId="6825" sId="1" numFmtId="34">
    <oc r="G40">
      <v>3.2679999999999998</v>
    </oc>
    <nc r="G40"/>
  </rcc>
  <rcc rId="6826" sId="1" numFmtId="34">
    <oc r="H40">
      <v>1.889</v>
    </oc>
    <nc r="H40"/>
  </rcc>
  <rcc rId="6827" sId="1" numFmtId="34">
    <oc r="H41">
      <v>2.1640000000000001</v>
    </oc>
    <nc r="H41"/>
  </rcc>
  <rcc rId="6828" sId="1" numFmtId="34">
    <oc r="E42">
      <v>6.5330000000000004</v>
    </oc>
    <nc r="E42"/>
  </rcc>
  <rcc rId="6829" sId="1">
    <oc r="F42">
      <v>1.9830000000000001</v>
    </oc>
    <nc r="F42"/>
  </rcc>
  <rcc rId="6830" sId="1" numFmtId="34">
    <oc r="G42">
      <v>176.07499999999999</v>
    </oc>
    <nc r="G42"/>
  </rcc>
  <rcc rId="6831" sId="1" numFmtId="34">
    <oc r="H42">
      <v>58.987000000000002</v>
    </oc>
    <nc r="H42"/>
  </rcc>
  <rcc rId="6832" sId="1" numFmtId="34">
    <oc r="G43">
      <v>1.4419999999999999</v>
    </oc>
    <nc r="G43"/>
  </rcc>
  <rcc rId="6833" sId="1" numFmtId="34">
    <oc r="H43">
      <v>15.66</v>
    </oc>
    <nc r="H43"/>
  </rcc>
  <rcc rId="6834" sId="1" numFmtId="34">
    <oc r="H44">
      <v>1.8009999999999999</v>
    </oc>
    <nc r="H44"/>
  </rcc>
  <rcc rId="6835" sId="1" numFmtId="34">
    <oc r="H45">
      <v>6.0789999999999997</v>
    </oc>
    <nc r="H45"/>
  </rcc>
  <rcc rId="6836" sId="1" numFmtId="34">
    <oc r="H46">
      <v>2.1389999999999998</v>
    </oc>
    <nc r="H46"/>
  </rcc>
  <rcc rId="6837" sId="1" numFmtId="34">
    <oc r="G47">
      <v>2787.2109999999998</v>
    </oc>
    <nc r="G47"/>
  </rcc>
  <rcc rId="6838" sId="1" numFmtId="34">
    <oc r="H47">
      <v>353.16199999999998</v>
    </oc>
    <nc r="H47"/>
  </rcc>
  <rcc rId="6839" sId="1">
    <oc r="E48">
      <v>0.52600000000000002</v>
    </oc>
    <nc r="E48"/>
  </rcc>
  <rcc rId="6840" sId="1">
    <oc r="F48">
      <v>1.1299999999999999</v>
    </oc>
    <nc r="F48"/>
  </rcc>
  <rcc rId="6841" sId="1">
    <oc r="G48">
      <v>87.864000000000004</v>
    </oc>
    <nc r="G48"/>
  </rcc>
  <rcc rId="6842" sId="1">
    <oc r="H48">
      <v>46.978999999999999</v>
    </oc>
    <nc r="H48"/>
  </rcc>
  <rcc rId="6843" sId="1">
    <oc r="G49">
      <v>58.204000000000001</v>
    </oc>
    <nc r="G49"/>
  </rcc>
  <rcc rId="6844" sId="1">
    <oc r="H49">
      <v>11.1076</v>
    </oc>
    <nc r="H49"/>
  </rcc>
  <rcc rId="6845" sId="1">
    <oc r="G50">
      <v>20.218</v>
    </oc>
    <nc r="G50"/>
  </rcc>
  <rcc rId="6846" sId="1">
    <oc r="H50">
      <v>25.337</v>
    </oc>
    <nc r="H50"/>
  </rcc>
  <rcc rId="6847" sId="1">
    <oc r="G51">
      <v>17.481999999999999</v>
    </oc>
    <nc r="G51"/>
  </rcc>
  <rcc rId="6848" sId="1">
    <oc r="H51">
      <v>32.423999999999999</v>
    </oc>
    <nc r="H51"/>
  </rcc>
  <rcc rId="6849" sId="1">
    <oc r="G52">
      <v>7.6280000000000001</v>
    </oc>
    <nc r="G52"/>
  </rcc>
  <rcc rId="6850" sId="1">
    <oc r="E53">
      <v>6.0389999999999997</v>
    </oc>
    <nc r="E53"/>
  </rcc>
  <rcc rId="6851" sId="1">
    <oc r="G54">
      <v>160.40799999999999</v>
    </oc>
    <nc r="G54"/>
  </rcc>
  <rcc rId="6852" sId="1">
    <oc r="H54">
      <v>40.786000000000001</v>
    </oc>
    <nc r="H54"/>
  </rcc>
  <rcc rId="6853" sId="1">
    <oc r="G55">
      <v>2.6779999999999999</v>
    </oc>
    <nc r="G55"/>
  </rcc>
  <rcc rId="6854" sId="1">
    <oc r="H55">
      <v>2.0950000000000002</v>
    </oc>
    <nc r="H55"/>
  </rcc>
  <rcc rId="6855" sId="1">
    <oc r="G56">
      <v>18.818000000000001</v>
    </oc>
    <nc r="G56"/>
  </rcc>
  <rcc rId="6856" sId="1">
    <oc r="H56">
      <v>6.8630000000000004</v>
    </oc>
    <nc r="H56"/>
  </rcc>
  <rcc rId="6857" sId="1">
    <oc r="G57">
      <v>2.222</v>
    </oc>
    <nc r="G57"/>
  </rcc>
  <rcc rId="6858" sId="1">
    <oc r="G58">
      <v>1.089</v>
    </oc>
    <nc r="G58"/>
  </rcc>
  <rcc rId="6859" sId="1" numFmtId="4">
    <oc r="G59">
      <v>2.371</v>
    </oc>
    <nc r="G59"/>
  </rcc>
  <rcc rId="6860" sId="1" numFmtId="4">
    <oc r="H59">
      <v>2.99</v>
    </oc>
    <nc r="H59"/>
  </rcc>
  <rcc rId="6861" sId="1" numFmtId="4">
    <oc r="G60">
      <v>108.65600000000001</v>
    </oc>
    <nc r="G60"/>
  </rcc>
  <rcc rId="6862" sId="1" numFmtId="4">
    <oc r="H60">
      <v>97.135999999999996</v>
    </oc>
    <nc r="H60"/>
  </rcc>
  <rcc rId="6863" sId="1" numFmtId="4">
    <oc r="H61">
      <v>0.98599999999999999</v>
    </oc>
    <nc r="H61"/>
  </rcc>
  <rcc rId="6864" sId="1" numFmtId="4">
    <oc r="G62">
      <v>2.6139999999999999</v>
    </oc>
    <nc r="G62"/>
  </rcc>
  <rcc rId="6865" sId="1" numFmtId="4">
    <oc r="H62">
      <v>3.6070000000000002</v>
    </oc>
    <nc r="H62"/>
  </rcc>
  <rcc rId="6866" sId="1" numFmtId="4">
    <oc r="G63">
      <v>5.4249999999999998</v>
    </oc>
    <nc r="G63"/>
  </rcc>
  <rcc rId="6867" sId="1" numFmtId="4">
    <oc r="H63">
      <v>4.6689999999999996</v>
    </oc>
    <nc r="H63"/>
  </rcc>
  <rcc rId="6868" sId="1" numFmtId="4">
    <oc r="H64">
      <v>1</v>
    </oc>
    <nc r="H64"/>
  </rcc>
  <rcc rId="6869" sId="1" numFmtId="4">
    <oc r="H65">
      <v>1.0820000000000001</v>
    </oc>
    <nc r="H65"/>
  </rcc>
  <rcc rId="6870" sId="1" numFmtId="4">
    <oc r="G66">
      <v>1.0680000000000001</v>
    </oc>
    <nc r="G66"/>
  </rcc>
  <rcc rId="6871" sId="1" numFmtId="4">
    <oc r="G67">
      <v>21.692</v>
    </oc>
    <nc r="G67"/>
  </rcc>
  <rcc rId="6872" sId="1" numFmtId="4">
    <oc r="H67">
      <v>7.4740000000000002</v>
    </oc>
    <nc r="H67"/>
  </rcc>
  <rcc rId="6873" sId="1" numFmtId="4">
    <oc r="G68">
      <v>77.320999999999998</v>
    </oc>
    <nc r="G68"/>
  </rcc>
  <rcc rId="6874" sId="1" numFmtId="4">
    <oc r="G69">
      <v>2.6440000000000001</v>
    </oc>
    <nc r="G69"/>
  </rcc>
  <rcc rId="6875" sId="1" numFmtId="4">
    <oc r="H70">
      <v>1.101</v>
    </oc>
    <nc r="H70"/>
  </rcc>
  <rcc rId="6876" sId="1" numFmtId="4">
    <oc r="H71">
      <v>6.4669999999999996</v>
    </oc>
    <nc r="H71"/>
  </rcc>
  <rcc rId="6877" sId="1" numFmtId="4">
    <oc r="G72">
      <v>1.536</v>
    </oc>
    <nc r="G72"/>
  </rcc>
  <rcc rId="6878" sId="1" numFmtId="4">
    <oc r="H72">
      <v>1.4870000000000001</v>
    </oc>
    <nc r="H72"/>
  </rcc>
  <rcc rId="6879" sId="1" numFmtId="4">
    <oc r="E73">
      <v>16.888999999999999</v>
    </oc>
    <nc r="E73"/>
  </rcc>
  <rcc rId="6880" sId="1" numFmtId="4">
    <oc r="G73">
      <v>361.61799999999999</v>
    </oc>
    <nc r="G73"/>
  </rcc>
  <rcc rId="6881" sId="1" numFmtId="4">
    <oc r="H73">
      <v>217.70400000000001</v>
    </oc>
    <nc r="H73"/>
  </rcc>
  <rcc rId="6882" sId="1" numFmtId="4">
    <oc r="G74">
      <v>1.052</v>
    </oc>
    <nc r="G74"/>
  </rcc>
  <rcc rId="6883" sId="1" numFmtId="4">
    <oc r="E75">
      <v>1.843</v>
    </oc>
    <nc r="E75"/>
  </rcc>
  <rcc rId="6884" sId="1" numFmtId="4">
    <oc r="H75">
      <v>1.8819999999999999</v>
    </oc>
    <nc r="H75"/>
  </rcc>
  <rcc rId="6885" sId="1" numFmtId="4">
    <oc r="H76">
      <v>1.425</v>
    </oc>
    <nc r="H76"/>
  </rcc>
  <rcc rId="6886" sId="1" numFmtId="4">
    <oc r="G77">
      <v>3.4020000000000001</v>
    </oc>
    <nc r="G77"/>
  </rcc>
  <rcc rId="6887" sId="1" numFmtId="4">
    <oc r="H77">
      <v>1.7470000000000001</v>
    </oc>
    <nc r="H77"/>
  </rcc>
  <rcc rId="6888" sId="1">
    <oc r="E99">
      <v>64.090999999999994</v>
    </oc>
    <nc r="E99"/>
  </rcc>
  <rcc rId="6889" sId="1">
    <oc r="F99">
      <v>20.100000000000001</v>
    </oc>
    <nc r="F99"/>
  </rcc>
  <rcc rId="6890" sId="1">
    <oc r="G99">
      <v>5.8440000000000003</v>
    </oc>
    <nc r="G99"/>
  </rcc>
  <rcc rId="6891" sId="1">
    <oc r="H99">
      <v>1.9470000000000001</v>
    </oc>
    <nc r="H99"/>
  </rcc>
  <rcc rId="6892" sId="1">
    <oc r="G100">
      <v>2.722</v>
    </oc>
    <nc r="G100"/>
  </rcc>
  <rcc rId="6893" sId="1">
    <oc r="G101">
      <v>3.3490000000000002</v>
    </oc>
    <nc r="G101"/>
  </rcc>
  <rcc rId="6894" sId="1">
    <oc r="G102">
      <v>155.66499999999999</v>
    </oc>
    <nc r="G102"/>
  </rcc>
  <rcc rId="6895" sId="1">
    <oc r="H102">
      <v>223.16200000000001</v>
    </oc>
    <nc r="H102"/>
  </rcc>
  <rcc rId="6896" sId="1">
    <oc r="G103">
      <v>8.7949999999999999</v>
    </oc>
    <nc r="G103"/>
  </rcc>
  <rcc rId="6897" sId="1">
    <oc r="H103">
      <v>1.21</v>
    </oc>
    <nc r="H103"/>
  </rcc>
  <rcc rId="6898" sId="1">
    <oc r="G104">
      <v>10.358000000000001</v>
    </oc>
    <nc r="G104"/>
  </rcc>
  <rcc rId="6899" sId="1">
    <oc r="H104">
      <v>2.0369999999999999</v>
    </oc>
    <nc r="H104"/>
  </rcc>
  <rcc rId="6900" sId="1">
    <oc r="G105">
      <v>9.0510000000000002</v>
    </oc>
    <nc r="G105"/>
  </rcc>
  <rcc rId="6901" sId="1">
    <oc r="H105">
      <v>5.7789999999999999</v>
    </oc>
    <nc r="H105"/>
  </rcc>
  <rcc rId="6902" sId="1">
    <oc r="E107">
      <v>16.138999999999999</v>
    </oc>
    <nc r="E107"/>
  </rcc>
  <rcc rId="6903" sId="1">
    <oc r="G107">
      <v>44.466000000000001</v>
    </oc>
    <nc r="G107"/>
  </rcc>
  <rcc rId="6904" sId="1">
    <oc r="H107">
      <v>10.904</v>
    </oc>
    <nc r="H107"/>
  </rcc>
  <rcc rId="6905" sId="1">
    <oc r="G108">
      <v>39.545000000000002</v>
    </oc>
    <nc r="G108"/>
  </rcc>
  <rcc rId="6906" sId="1">
    <oc r="H108">
      <v>27.786999999999999</v>
    </oc>
    <nc r="H108"/>
  </rcc>
  <rcc rId="6907" sId="1">
    <oc r="G109">
      <v>12.689</v>
    </oc>
    <nc r="G109"/>
  </rcc>
  <rcc rId="6908" sId="1">
    <oc r="H109">
      <v>4.43</v>
    </oc>
    <nc r="H109"/>
  </rcc>
  <rcc rId="6909" sId="1">
    <oc r="F110">
      <v>2.98</v>
    </oc>
    <nc r="F110"/>
  </rcc>
  <rcc rId="6910" sId="1">
    <oc r="G110">
      <v>23.283000000000001</v>
    </oc>
    <nc r="G110"/>
  </rcc>
  <rcc rId="6911" sId="1">
    <oc r="H110">
      <v>2.944</v>
    </oc>
    <nc r="H110"/>
  </rcc>
  <rcc rId="6912" sId="1">
    <oc r="G111">
      <v>3.0030000000000001</v>
    </oc>
    <nc r="G111"/>
  </rcc>
  <rcc rId="6913" sId="1">
    <oc r="H112">
      <v>1.53</v>
    </oc>
    <nc r="H112"/>
  </rcc>
  <rcc rId="6914" sId="1">
    <oc r="G113">
      <v>1.08</v>
    </oc>
    <nc r="G113"/>
  </rcc>
  <rcc rId="6915" sId="1">
    <oc r="E114">
      <v>5.39</v>
    </oc>
    <nc r="E114"/>
  </rcc>
  <rcc rId="6916" sId="1" numFmtId="34">
    <oc r="G114">
      <v>194.24299999999999</v>
    </oc>
    <nc r="G114"/>
  </rcc>
  <rcc rId="6917" sId="1" numFmtId="34">
    <oc r="H114">
      <v>60.561</v>
    </oc>
    <nc r="H114"/>
  </rcc>
  <rcc rId="6918" sId="1" numFmtId="34">
    <oc r="G115">
      <v>3.6030000000000002</v>
    </oc>
    <nc r="G115"/>
  </rcc>
  <rcc rId="6919" sId="1" numFmtId="34">
    <oc r="H115">
      <v>17.530999999999999</v>
    </oc>
    <nc r="H115"/>
  </rcc>
  <rcc rId="6920" sId="1" numFmtId="34">
    <oc r="H116">
      <v>3.3439999999999999</v>
    </oc>
    <nc r="H116"/>
  </rcc>
  <rcc rId="6921" sId="1" numFmtId="34">
    <oc r="G117">
      <v>6.9379999999999997</v>
    </oc>
    <nc r="G117"/>
  </rcc>
  <rcc rId="6922" sId="1" numFmtId="34">
    <oc r="G118">
      <v>4.5069999999999997</v>
    </oc>
    <nc r="G118"/>
  </rcc>
  <rcc rId="6923" sId="1" numFmtId="34">
    <oc r="H119">
      <v>2.8479999999999999</v>
    </oc>
    <nc r="H119"/>
  </rcc>
  <rcc rId="6924" sId="1" numFmtId="34">
    <oc r="H120">
      <v>4.4740000000000002</v>
    </oc>
    <nc r="H120"/>
  </rcc>
  <rcc rId="6925" sId="1" numFmtId="34">
    <oc r="H121">
      <v>12.971</v>
    </oc>
    <nc r="H121"/>
  </rcc>
  <rcc rId="6926" sId="1" numFmtId="34">
    <oc r="G122">
      <v>5.3250000000000002</v>
    </oc>
    <nc r="G122"/>
  </rcc>
  <rcc rId="6927" sId="1" numFmtId="34">
    <oc r="H122">
      <v>1.9570000000000001</v>
    </oc>
    <nc r="H122"/>
  </rcc>
  <rcc rId="6928" sId="1" numFmtId="34">
    <oc r="G123">
      <v>11.066000000000001</v>
    </oc>
    <nc r="G123"/>
  </rcc>
  <rcc rId="6929" sId="1" numFmtId="34">
    <oc r="H124">
      <v>6.8140000000000001</v>
    </oc>
    <nc r="H124"/>
  </rcc>
  <rcc rId="6930" sId="1" numFmtId="34">
    <oc r="E125">
      <v>2.7650000000000001</v>
    </oc>
    <nc r="E125"/>
  </rcc>
  <rcc rId="6931" sId="1" numFmtId="34">
    <oc r="H125">
      <v>7.1719999999999997</v>
    </oc>
    <nc r="H125"/>
  </rcc>
  <rcc rId="6932" sId="1">
    <oc r="E126">
      <v>3.0920000000000001</v>
    </oc>
    <nc r="E126"/>
  </rcc>
  <rcc rId="6933" sId="1">
    <oc r="G126">
      <v>92.540999999999997</v>
    </oc>
    <nc r="G126"/>
  </rcc>
  <rcc rId="6934" sId="1">
    <oc r="H126">
      <v>53.624000000000002</v>
    </oc>
    <nc r="H126"/>
  </rcc>
  <rcc rId="6935" sId="1">
    <oc r="G127">
      <v>3.0830000000000002</v>
    </oc>
    <nc r="G127"/>
  </rcc>
  <rcc rId="6936" sId="1">
    <oc r="G128">
      <v>11.978</v>
    </oc>
    <nc r="G128"/>
  </rcc>
  <rcc rId="6937" sId="1">
    <oc r="G129">
      <v>1.93</v>
    </oc>
    <nc r="G129"/>
  </rcc>
  <rcc rId="6938" sId="1" numFmtId="34">
    <oc r="G130">
      <v>94.799000000000007</v>
    </oc>
    <nc r="G130"/>
  </rcc>
  <rcc rId="6939" sId="1">
    <oc r="E131">
      <v>3.0659999999999998</v>
    </oc>
    <nc r="E131"/>
  </rcc>
  <rcc rId="6940" sId="1">
    <oc r="F131">
      <v>4.0780000000000003</v>
    </oc>
    <nc r="F131"/>
  </rcc>
  <rcc rId="6941" sId="1">
    <oc r="G131">
      <v>11.606</v>
    </oc>
    <nc r="G131"/>
  </rcc>
  <rcc rId="6942" sId="1">
    <oc r="H131">
      <v>6.3659999999999997</v>
    </oc>
    <nc r="H131"/>
  </rcc>
  <rcc rId="6943" sId="1" numFmtId="34">
    <oc r="H132">
      <v>2.9820000000000002</v>
    </oc>
    <nc r="H132"/>
  </rcc>
  <rcc rId="6944" sId="1" numFmtId="34">
    <oc r="E133">
      <v>35652.978999999999</v>
    </oc>
    <nc r="E133"/>
  </rcc>
  <rcc rId="6945" sId="1">
    <oc r="F134">
      <v>731.37</v>
    </oc>
    <nc r="F134"/>
  </rcc>
  <rcc rId="6946" sId="1">
    <oc r="E135">
      <v>2.88</v>
    </oc>
    <nc r="E135"/>
  </rcc>
  <rcc rId="6947" sId="1">
    <oc r="F135">
      <v>5.7</v>
    </oc>
    <nc r="F135"/>
  </rcc>
  <rcc rId="6948" sId="1">
    <oc r="G135">
      <v>191.02</v>
    </oc>
    <nc r="G135"/>
  </rcc>
  <rcc rId="6949" sId="1">
    <oc r="H135">
      <v>75.11</v>
    </oc>
    <nc r="H135"/>
  </rcc>
  <rcc rId="6950" sId="1">
    <oc r="E136">
      <v>1825.7260000000001</v>
    </oc>
    <nc r="E136"/>
  </rcc>
  <rcc rId="6951" sId="1">
    <oc r="E137">
      <v>28.414000000000001</v>
    </oc>
    <nc r="E137"/>
  </rcc>
  <rcc rId="6952" sId="1">
    <oc r="G138">
      <v>1.9319999999999999</v>
    </oc>
    <nc r="G138"/>
  </rcc>
  <rcc rId="6953" sId="1">
    <oc r="H138">
      <v>4.7629999999999999</v>
    </oc>
    <nc r="H138"/>
  </rcc>
  <rcc rId="6954" sId="1">
    <oc r="G139">
      <v>1.3919999999999999</v>
    </oc>
    <nc r="G139"/>
  </rcc>
  <rcc rId="6955" sId="1">
    <oc r="H140">
      <v>1.73</v>
    </oc>
    <nc r="H140"/>
  </rcc>
  <rcc rId="6956" sId="1">
    <oc r="G141">
      <v>3.3090000000000002</v>
    </oc>
    <nc r="G141"/>
  </rcc>
  <rcc rId="6957" sId="1">
    <oc r="G142">
      <v>4.6020000000000003</v>
    </oc>
    <nc r="G142"/>
  </rcc>
  <rcc rId="6958" sId="1">
    <oc r="G143">
      <v>13.002000000000001</v>
    </oc>
    <nc r="G143"/>
  </rcc>
  <rcc rId="6959" sId="1">
    <oc r="H143">
      <v>5.2089999999999996</v>
    </oc>
    <nc r="H143"/>
  </rcc>
  <rcc rId="6960" sId="1">
    <oc r="E144">
      <v>1.6779999999999999</v>
    </oc>
    <nc r="E144"/>
  </rcc>
  <rcc rId="6961" sId="1">
    <oc r="G145">
      <v>310.97399999999999</v>
    </oc>
    <nc r="G145"/>
  </rcc>
  <rcc rId="6962" sId="1">
    <oc r="E146">
      <v>8440.473</v>
    </oc>
    <nc r="E146"/>
  </rcc>
  <rcc rId="6963" sId="1">
    <oc r="G146">
      <v>1099.76</v>
    </oc>
    <nc r="G146"/>
  </rcc>
  <rcc rId="6964" sId="1">
    <oc r="E147">
      <v>2.516</v>
    </oc>
    <nc r="E147"/>
  </rcc>
  <rcc rId="6965" sId="1">
    <oc r="G148">
      <v>6.9409999999999998</v>
    </oc>
    <nc r="G148"/>
  </rcc>
  <rcc rId="6966" sId="1">
    <oc r="H148">
      <v>11.188000000000001</v>
    </oc>
    <nc r="H148"/>
  </rcc>
  <rcc rId="6967" sId="1">
    <oc r="G149">
      <v>57.543999999999997</v>
    </oc>
    <nc r="G149"/>
  </rcc>
  <rcc rId="6968" sId="1">
    <oc r="H149">
      <v>33.680999999999997</v>
    </oc>
    <nc r="H149"/>
  </rcc>
  <rcc rId="6969" sId="1">
    <oc r="E150">
      <v>6238.0709999999999</v>
    </oc>
    <nc r="E150"/>
  </rcc>
  <rcc rId="6970" sId="1">
    <oc r="G151">
      <v>407.07499999999999</v>
    </oc>
    <nc r="G151"/>
  </rcc>
  <rcc rId="6971" sId="1">
    <oc r="H151">
      <v>30.815000000000001</v>
    </oc>
    <nc r="H151"/>
  </rcc>
  <rcc rId="6972" sId="1">
    <oc r="G152">
      <v>20.353999999999999</v>
    </oc>
    <nc r="G152"/>
  </rcc>
  <rcc rId="6973" sId="1">
    <oc r="H152">
      <v>15.888</v>
    </oc>
    <nc r="H152"/>
  </rcc>
  <rcc rId="6974" sId="1">
    <oc r="G153">
      <v>14.446999999999999</v>
    </oc>
    <nc r="G153"/>
  </rcc>
  <rcc rId="6975" sId="1">
    <oc r="H153">
      <v>12.731999999999999</v>
    </oc>
    <nc r="H153"/>
  </rcc>
  <rcc rId="6976" sId="1">
    <oc r="G154">
      <v>55.91</v>
    </oc>
    <nc r="G154"/>
  </rcc>
  <rcc rId="6977" sId="1">
    <oc r="G155">
      <v>14.419</v>
    </oc>
    <nc r="G155"/>
  </rcc>
  <rcc rId="6978" sId="1">
    <oc r="H155">
      <v>7.8129999999999997</v>
    </oc>
    <nc r="H155"/>
  </rcc>
  <rcc rId="6979" sId="1">
    <oc r="G156">
      <v>324.85700000000003</v>
    </oc>
    <nc r="G156"/>
  </rcc>
  <rcc rId="6980" sId="1" numFmtId="19">
    <oc r="H2">
      <v>43770</v>
    </oc>
    <nc r="H2">
      <v>43800</v>
    </nc>
  </rcc>
  <rsnm rId="6981" sheetId="1" oldName="[12.19 Раскрытие об объеме фактического полезного отпуска электроэнергии и мощности декабрь 2019.xlsx]11.19" newName="[12.19 Раскрытие об объеме фактического полезного отпуска электроэнергии и мощности декабрь 2019.xlsx]12.19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82" sId="1">
    <nc r="H149">
      <v>34.080999999999996</v>
    </nc>
  </rcc>
  <rcc rId="6983" sId="1">
    <nc r="G149">
      <v>58.221000000000004</v>
    </nc>
  </rcc>
  <rcc rId="6984" sId="1">
    <nc r="E147">
      <v>2.577</v>
    </nc>
  </rcc>
  <rcc rId="6985" sId="1">
    <nc r="H148">
      <v>11.467000000000002</v>
    </nc>
  </rcc>
  <rcc rId="6986" sId="1">
    <nc r="G148">
      <v>7.0369999999999999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6" sId="1">
    <oc r="A1" t="inlineStr">
      <is>
        <t xml:space="preserve">Информация подлежащая раскрытию в соответствии с подпунктом г) пункта 20 Стандартов раскрытия информации субъектами оптового и розничных рынков электрической энергии
</t>
      </is>
    </oc>
    <nc r="A1" t="inlineStr">
      <is>
    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87" sId="1">
    <nc r="E146">
      <v>8719.4580000000005</v>
    </nc>
  </rcc>
  <rcc rId="6988" sId="1">
    <nc r="G146">
      <v>1255.2190000000001</v>
    </nc>
  </rcc>
  <rcc rId="6989" sId="1">
    <nc r="E136">
      <v>2042.768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0" sId="1" numFmtId="34">
    <nc r="H21">
      <v>305.899</v>
    </nc>
  </rcc>
  <rcc rId="6991" sId="1" numFmtId="34">
    <nc r="G21">
      <f>572.582+32.761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2" sId="1" numFmtId="34">
    <nc r="E133">
      <v>36161.071000000004</v>
    </nc>
  </rcc>
  <rcc rId="6993" sId="1">
    <nc r="F134">
      <v>803.87900000000002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4" sId="1">
    <nc r="E107">
      <v>16.969000000000001</v>
    </nc>
  </rcc>
  <rcc rId="6995" sId="1">
    <nc r="G107">
      <v>47.162999999999997</v>
    </nc>
  </rcc>
  <rcc rId="6996" sId="1">
    <nc r="H107">
      <v>10.079000000000001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7" sId="1">
    <nc r="G111">
      <v>3.1339999999999999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8" sId="1">
    <nc r="H112">
      <v>1.5189999999999999</v>
    </nc>
  </rcc>
  <rcc rId="6999" sId="1">
    <nc r="G113">
      <v>1.1200000000000001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0" sId="1">
    <nc r="F110">
      <v>3.012</v>
    </nc>
  </rcc>
  <rcc rId="7001" sId="1">
    <nc r="G110">
      <v>24.283999999999999</v>
    </nc>
  </rcc>
  <rcc rId="7002" sId="1">
    <nc r="H110">
      <v>3.0350000000000001</v>
    </nc>
  </rcc>
  <rcc rId="7003" sId="1">
    <nc r="G109">
      <v>13.191000000000001</v>
    </nc>
  </rcc>
  <rcc rId="7004" sId="1">
    <nc r="H109">
      <v>5.8049999999999997</v>
    </nc>
  </rcc>
  <rcc rId="7005" sId="1">
    <nc r="G108">
      <v>44.933999999999997</v>
    </nc>
  </rcc>
  <rcc rId="7006" sId="1">
    <nc r="H108">
      <v>29.875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7" sId="1" numFmtId="34">
    <nc r="E26">
      <v>8.9</v>
    </nc>
  </rcc>
  <rcc rId="7008" sId="1" numFmtId="34">
    <nc r="G26">
      <v>3.496</v>
    </nc>
  </rcc>
  <rcc rId="7009" sId="1" numFmtId="34">
    <nc r="E25">
      <v>3.625</v>
    </nc>
  </rcc>
  <rcc rId="7010" sId="1" numFmtId="34">
    <nc r="G24">
      <v>582.43899999999996</v>
    </nc>
  </rcc>
  <rcc rId="7011" sId="1" numFmtId="34">
    <nc r="F27">
      <v>11.35</v>
    </nc>
  </rcc>
  <rcc rId="7012" sId="1" numFmtId="34">
    <nc r="H28">
      <v>14.999000000000001</v>
    </nc>
  </rcc>
  <rcc rId="7013" sId="1" numFmtId="34">
    <nc r="H24">
      <f>569.258-2.556</f>
    </nc>
  </rcc>
  <rcc rId="7014" sId="1" numFmtId="34">
    <oc r="H24">
      <f>569.258-2.556</f>
    </oc>
    <nc r="H24">
      <v>566.702</v>
    </nc>
  </rcc>
  <rcc rId="7015" sId="1" numFmtId="34">
    <nc r="H27">
      <f>358.597-12.443</f>
    </nc>
  </rcc>
  <rcc rId="7016" sId="1" numFmtId="34">
    <oc r="H27">
      <f>358.597-12.443</f>
    </oc>
    <nc r="H27">
      <v>346.154</v>
    </nc>
  </rcc>
  <rcc rId="7017" sId="1" numFmtId="34">
    <nc r="G27">
      <f>655.373-3.496</f>
    </nc>
  </rcc>
  <rcc rId="7018" sId="1" numFmtId="34">
    <nc r="E27">
      <f>64.246-8.9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9" sId="1">
    <nc r="G145">
      <v>313.23099999999999</v>
    </nc>
  </rcc>
  <rcc rId="7020" sId="1">
    <nc r="H102">
      <v>222.886</v>
    </nc>
  </rcc>
  <rcc rId="7021" sId="1">
    <nc r="G102">
      <v>156.29300000000001</v>
    </nc>
  </rcc>
  <rcc rId="7022" sId="1">
    <nc r="G104">
      <v>10.32</v>
    </nc>
  </rcc>
  <rcc rId="7023" sId="1">
    <nc r="G103">
      <v>9.0519999999999996</v>
    </nc>
  </rcc>
  <rcc rId="7024" sId="1">
    <nc r="G105">
      <v>6.4370000000000003</v>
    </nc>
  </rcc>
  <rcc rId="7025" sId="1">
    <nc r="H103">
      <v>1.2709999999999999</v>
    </nc>
  </rcc>
  <rcc rId="7026" sId="1">
    <nc r="H104">
      <v>1.716</v>
    </nc>
  </rcc>
  <rcc rId="7027" sId="1">
    <nc r="H105">
      <f>4.162+1.081</f>
    </nc>
  </rcc>
  <rcc rId="7028" sId="1">
    <oc r="H105">
      <f>4.162+1.081</f>
    </oc>
    <nc r="H105">
      <v>5.2430000000000003</v>
    </nc>
  </rcc>
  <rcc rId="7029" sId="1">
    <nc r="G106">
      <v>7.9059999999999997</v>
    </nc>
  </rcc>
  <rcc rId="7030" sId="1">
    <nc r="H106">
      <v>4.1550000000000002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1" sId="1">
    <nc r="E48">
      <v>0.53500000000000003</v>
    </nc>
  </rcc>
  <rcc rId="7032" sId="1">
    <nc r="F48">
      <v>1.3240000000000001</v>
    </nc>
  </rcc>
  <rcc rId="7033" sId="1">
    <nc r="G48">
      <v>91.745999999999995</v>
    </nc>
  </rcc>
  <rcc rId="7034" sId="1">
    <nc r="H48">
      <v>48.033000000000001</v>
    </nc>
  </rcc>
  <rcc rId="7035" sId="1">
    <nc r="G49">
      <v>60.476999999999997</v>
    </nc>
  </rcc>
  <rcc rId="7036" sId="1">
    <nc r="H49">
      <v>110.373</v>
    </nc>
  </rcc>
  <rcv guid="{C0CF3ACC-3AE9-4409-B990-CE55F540B641}" action="delete"/>
  <rdn rId="0" localSheetId="1" customView="1" name="Z_C0CF3ACC_3AE9_4409_B990_CE55F540B641_.wvu.FilterData" hidden="1" oldHidden="1">
    <formula>'12.19'!$A$6:$N$156</formula>
    <oldFormula>'12.19'!$A$6:$N$156</oldFormula>
  </rdn>
  <rcv guid="{C0CF3ACC-3AE9-4409-B990-CE55F540B64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7" sId="1" numFmtId="19">
    <oc r="H2">
      <v>43800</v>
    </oc>
    <nc r="H2">
      <v>43831</v>
    </nc>
  </rcc>
  <rcc rId="7278" sId="1" numFmtId="34">
    <oc r="G7">
      <v>5.4950000000000001</v>
    </oc>
    <nc r="G7"/>
  </rcc>
  <rcc rId="7279" sId="1" numFmtId="34">
    <oc r="H7">
      <v>9.3780000000000001</v>
    </oc>
    <nc r="H7"/>
  </rcc>
  <rcc rId="7280" sId="1">
    <oc r="G8">
      <f>7.199+716.739</f>
    </oc>
    <nc r="G8"/>
  </rcc>
  <rcc rId="7281" sId="1" numFmtId="34">
    <oc r="H8">
      <v>1.7529999999999999</v>
    </oc>
    <nc r="H8"/>
  </rcc>
  <rcc rId="7282" sId="1" numFmtId="34">
    <oc r="E9">
      <v>1.9239999999999999</v>
    </oc>
    <nc r="E9"/>
  </rcc>
  <rcc rId="7283" sId="1" numFmtId="34">
    <oc r="G9">
      <v>1.2789999999999999</v>
    </oc>
    <nc r="G9"/>
  </rcc>
  <rcc rId="7284" sId="1" numFmtId="34">
    <oc r="H9">
      <v>10.784000000000001</v>
    </oc>
    <nc r="H9"/>
  </rcc>
  <rcc rId="7285" sId="1" numFmtId="34">
    <oc r="G10">
      <v>1.125</v>
    </oc>
    <nc r="G10"/>
  </rcc>
  <rcc rId="7286" sId="1" numFmtId="34">
    <oc r="H11">
      <v>3.2010000000000001</v>
    </oc>
    <nc r="H11"/>
  </rcc>
  <rcc rId="7287" sId="1" numFmtId="34">
    <oc r="G12">
      <v>10.395</v>
    </oc>
    <nc r="G12"/>
  </rcc>
  <rcc rId="7288" sId="1" numFmtId="34">
    <oc r="H12">
      <v>0.64900000000000002</v>
    </oc>
    <nc r="H12"/>
  </rcc>
  <rcc rId="7289" sId="1" numFmtId="4">
    <oc r="G13">
      <v>27.513000000000002</v>
    </oc>
    <nc r="G13"/>
  </rcc>
  <rcc rId="7290" sId="1" numFmtId="34">
    <oc r="H13">
      <v>13.151999999999999</v>
    </oc>
    <nc r="H13"/>
  </rcc>
  <rcc rId="7291" sId="1" numFmtId="34">
    <oc r="E14">
      <v>504.8</v>
    </oc>
    <nc r="E14"/>
  </rcc>
  <rcc rId="7292" sId="1" numFmtId="34">
    <oc r="G15">
      <v>3.53</v>
    </oc>
    <nc r="G15"/>
  </rcc>
  <rcc rId="7293" sId="1" numFmtId="34">
    <oc r="G16">
      <v>889.71799999999996</v>
    </oc>
    <nc r="G16"/>
  </rcc>
  <rcc rId="7294" sId="1" numFmtId="34">
    <oc r="H16">
      <v>17.745999999999999</v>
    </oc>
    <nc r="H16"/>
  </rcc>
  <rcc rId="7295" sId="1" numFmtId="34">
    <oc r="H17">
      <v>2.8410000000000002</v>
    </oc>
    <nc r="H17"/>
  </rcc>
  <rcc rId="7296" sId="1" numFmtId="34">
    <oc r="G18">
      <v>1.603</v>
    </oc>
    <nc r="G18"/>
  </rcc>
  <rcc rId="7297" sId="1" numFmtId="34">
    <oc r="H18">
      <v>2.3319999999999999</v>
    </oc>
    <nc r="H18"/>
  </rcc>
  <rcc rId="7298" sId="1" numFmtId="34">
    <oc r="H19">
      <v>14.795999999999999</v>
    </oc>
    <nc r="H19"/>
  </rcc>
  <rcc rId="7299" sId="1">
    <oc r="G21">
      <f>572.582+32.761</f>
    </oc>
    <nc r="G21"/>
  </rcc>
  <rcc rId="7300" sId="1" numFmtId="34">
    <oc r="H21">
      <v>305.899</v>
    </oc>
    <nc r="H21"/>
  </rcc>
  <rcc rId="7301" sId="1" numFmtId="34">
    <oc r="H22">
      <v>6.7190000000000003</v>
    </oc>
    <nc r="H22"/>
  </rcc>
  <rcc rId="7302" sId="1" numFmtId="34">
    <oc r="E23">
      <v>940.80399999999997</v>
    </oc>
    <nc r="E23"/>
  </rcc>
  <rcc rId="7303" sId="1">
    <oc r="G23">
      <v>121.806</v>
    </oc>
    <nc r="G23"/>
  </rcc>
  <rcc rId="7304" sId="1" numFmtId="34">
    <oc r="H23">
      <v>62.707999999999998</v>
    </oc>
    <nc r="H23"/>
  </rcc>
  <rcc rId="7305" sId="1" numFmtId="34">
    <oc r="G24">
      <v>582.43899999999996</v>
    </oc>
    <nc r="G24"/>
  </rcc>
  <rcc rId="7306" sId="1" numFmtId="34">
    <oc r="H24">
      <v>566.702</v>
    </oc>
    <nc r="H24"/>
  </rcc>
  <rcc rId="7307" sId="1" numFmtId="34">
    <oc r="E25">
      <v>3.625</v>
    </oc>
    <nc r="E25"/>
  </rcc>
  <rcc rId="7308" sId="1" numFmtId="34">
    <oc r="E26">
      <v>8.9</v>
    </oc>
    <nc r="E26"/>
  </rcc>
  <rcc rId="7309" sId="1" numFmtId="34">
    <oc r="G26">
      <v>3.496</v>
    </oc>
    <nc r="G26"/>
  </rcc>
  <rcc rId="7310" sId="1">
    <oc r="E27">
      <f>64.246-8.9</f>
    </oc>
    <nc r="E27"/>
  </rcc>
  <rcc rId="7311" sId="1" numFmtId="34">
    <oc r="F27">
      <v>11.35</v>
    </oc>
    <nc r="F27"/>
  </rcc>
  <rcc rId="7312" sId="1">
    <oc r="G27">
      <f>655.373-3.496</f>
    </oc>
    <nc r="G27"/>
  </rcc>
  <rcc rId="7313" sId="1" numFmtId="34">
    <oc r="H27">
      <v>346.154</v>
    </oc>
    <nc r="H27"/>
  </rcc>
  <rcc rId="7314" sId="1" numFmtId="34">
    <oc r="H28">
      <v>14.999000000000001</v>
    </oc>
    <nc r="H28"/>
  </rcc>
  <rcc rId="7315" sId="1">
    <oc r="G29">
      <v>1.5309999999999999</v>
    </oc>
    <nc r="G29"/>
  </rcc>
  <rcc rId="7316" sId="1">
    <oc r="H29">
      <v>0.89700000000000002</v>
    </oc>
    <nc r="H29"/>
  </rcc>
  <rcc rId="7317" sId="1" numFmtId="34">
    <oc r="H30">
      <v>4.806</v>
    </oc>
    <nc r="H30"/>
  </rcc>
  <rcc rId="7318" sId="1" numFmtId="34">
    <oc r="H31">
      <v>1.571</v>
    </oc>
    <nc r="H31"/>
  </rcc>
  <rcc rId="7319" sId="1" numFmtId="34">
    <oc r="G32">
      <v>3.4279999999999999</v>
    </oc>
    <nc r="G32"/>
  </rcc>
  <rcc rId="7320" sId="1" numFmtId="34">
    <oc r="E33">
      <v>0.89500000000000002</v>
    </oc>
    <nc r="E33"/>
  </rcc>
  <rcc rId="7321" sId="1" numFmtId="34">
    <oc r="G33">
      <v>154.91499999999999</v>
    </oc>
    <nc r="G33"/>
  </rcc>
  <rcc rId="7322" sId="1" numFmtId="34">
    <oc r="H33">
      <v>26.655000000000001</v>
    </oc>
    <nc r="H33"/>
  </rcc>
  <rcc rId="7323" sId="1" numFmtId="34">
    <oc r="G34">
      <v>12.840999999999999</v>
    </oc>
    <nc r="G34"/>
  </rcc>
  <rcc rId="7324" sId="1" numFmtId="34">
    <oc r="H34">
      <v>2.1110000000000002</v>
    </oc>
    <nc r="H34"/>
  </rcc>
  <rcc rId="7325" sId="1" numFmtId="34">
    <oc r="E35">
      <v>6.6420000000000003</v>
    </oc>
    <nc r="E35"/>
  </rcc>
  <rcc rId="7326" sId="1" numFmtId="34">
    <oc r="G35">
      <v>123.249</v>
    </oc>
    <nc r="G35"/>
  </rcc>
  <rcc rId="7327" sId="1" numFmtId="34">
    <oc r="H35">
      <v>33.881</v>
    </oc>
    <nc r="H35"/>
  </rcc>
  <rcc rId="7328" sId="1" numFmtId="34">
    <oc r="G36">
      <v>1.8640000000000001</v>
    </oc>
    <nc r="G36"/>
  </rcc>
  <rcc rId="7329" sId="1" numFmtId="34">
    <oc r="H37">
      <v>1.208</v>
    </oc>
    <nc r="H37"/>
  </rcc>
  <rcc rId="7330" sId="1" numFmtId="34">
    <oc r="G38">
      <v>7.7809999999999997</v>
    </oc>
    <nc r="G38"/>
  </rcc>
  <rcc rId="7331" sId="1" numFmtId="34">
    <oc r="H38">
      <v>2.5110000000000001</v>
    </oc>
    <nc r="H38"/>
  </rcc>
  <rcc rId="7332" sId="1" numFmtId="34">
    <oc r="G39">
      <v>2.419</v>
    </oc>
    <nc r="G39"/>
  </rcc>
  <rcc rId="7333" sId="1" numFmtId="34">
    <oc r="G40">
      <v>3.2989999999999999</v>
    </oc>
    <nc r="G40"/>
  </rcc>
  <rcc rId="7334" sId="1" numFmtId="34">
    <oc r="H40">
      <v>1.925</v>
    </oc>
    <nc r="H40"/>
  </rcc>
  <rcc rId="7335" sId="1" numFmtId="34">
    <oc r="H41">
      <v>2.266</v>
    </oc>
    <nc r="H41"/>
  </rcc>
  <rcc rId="7336" sId="1" numFmtId="34">
    <oc r="E42">
      <v>6.657</v>
    </oc>
    <nc r="E42"/>
  </rcc>
  <rcc rId="7337" sId="1">
    <oc r="F42">
      <v>2.0219999999999998</v>
    </oc>
    <nc r="F42"/>
  </rcc>
  <rcc rId="7338" sId="1" numFmtId="34">
    <oc r="G42">
      <v>181.20699999999999</v>
    </oc>
    <nc r="G42"/>
  </rcc>
  <rcc rId="7339" sId="1" numFmtId="34">
    <oc r="H42">
      <v>60.868000000000002</v>
    </oc>
    <nc r="H42"/>
  </rcc>
  <rcc rId="7340" sId="1" numFmtId="34">
    <oc r="G43">
      <v>1.492</v>
    </oc>
    <nc r="G43"/>
  </rcc>
  <rcc rId="7341" sId="1" numFmtId="34">
    <oc r="H43">
      <v>15.11</v>
    </oc>
    <nc r="H43"/>
  </rcc>
  <rcc rId="7342" sId="1" numFmtId="34">
    <oc r="H44">
      <v>1.7789999999999999</v>
    </oc>
    <nc r="H44"/>
  </rcc>
  <rcc rId="7343" sId="1" numFmtId="34">
    <oc r="H45">
      <v>6.3390000000000004</v>
    </oc>
    <nc r="H45"/>
  </rcc>
  <rcc rId="7344" sId="1" numFmtId="34">
    <oc r="H46">
      <v>2.2549999999999999</v>
    </oc>
    <nc r="H46"/>
  </rcc>
  <rcc rId="7345" sId="1" numFmtId="34">
    <oc r="G47">
      <v>4306.43</v>
    </oc>
    <nc r="G47"/>
  </rcc>
  <rcc rId="7346" sId="1" numFmtId="34">
    <oc r="H47">
      <v>7214.9669999999996</v>
    </oc>
    <nc r="H47"/>
  </rcc>
  <rcc rId="7347" sId="1">
    <oc r="E48">
      <v>0.53500000000000003</v>
    </oc>
    <nc r="E48"/>
  </rcc>
  <rcc rId="7348" sId="1">
    <oc r="F48">
      <v>1.3240000000000001</v>
    </oc>
    <nc r="F48"/>
  </rcc>
  <rcc rId="7349" sId="1">
    <oc r="G48">
      <v>91.745999999999995</v>
    </oc>
    <nc r="G48"/>
  </rcc>
  <rcc rId="7350" sId="1">
    <oc r="H48">
      <v>48.033000000000001</v>
    </oc>
    <nc r="H48"/>
  </rcc>
  <rcc rId="7351" sId="1">
    <oc r="G49">
      <v>60.476999999999997</v>
    </oc>
    <nc r="G49"/>
  </rcc>
  <rcc rId="7352" sId="1">
    <oc r="H49">
      <v>110.373</v>
    </oc>
    <nc r="H49"/>
  </rcc>
  <rcc rId="7353" sId="1">
    <oc r="G50">
      <v>21.065999999999999</v>
    </oc>
    <nc r="G50"/>
  </rcc>
  <rcc rId="7354" sId="1">
    <oc r="H50">
      <v>26.288</v>
    </oc>
    <nc r="H50"/>
  </rcc>
  <rcc rId="7355" sId="1">
    <oc r="G51">
      <v>18.033000000000001</v>
    </oc>
    <nc r="G51"/>
  </rcc>
  <rcc rId="7356" sId="1">
    <oc r="H51">
      <v>33.609000000000002</v>
    </oc>
    <nc r="H51"/>
  </rcc>
  <rcc rId="7357" sId="1">
    <oc r="G52">
      <v>7.8460000000000001</v>
    </oc>
    <nc r="G52"/>
  </rcc>
  <rcc rId="7358" sId="1">
    <oc r="E53">
      <v>6.1820000000000004</v>
    </oc>
    <nc r="E53"/>
  </rcc>
  <rcc rId="7359" sId="1">
    <oc r="G54">
      <v>167.27799999999999</v>
    </oc>
    <nc r="G54"/>
  </rcc>
  <rcc rId="7360" sId="1">
    <oc r="H54">
      <v>41.673999999999999</v>
    </oc>
    <nc r="H54"/>
  </rcc>
  <rcc rId="7361" sId="1">
    <oc r="G55">
      <v>2.8069999999999999</v>
    </oc>
    <nc r="G55"/>
  </rcc>
  <rcc rId="7362" sId="1">
    <oc r="H55">
      <v>2.1040000000000001</v>
    </oc>
    <nc r="H55"/>
  </rcc>
  <rcc rId="7363" sId="1">
    <oc r="G56">
      <v>19.097000000000001</v>
    </oc>
    <nc r="G56"/>
  </rcc>
  <rcc rId="7364" sId="1">
    <oc r="H56">
      <v>6.94</v>
    </oc>
    <nc r="H56"/>
  </rcc>
  <rcc rId="7365" sId="1">
    <oc r="G57">
      <v>2.0110000000000001</v>
    </oc>
    <nc r="G57"/>
  </rcc>
  <rcc rId="7366" sId="1">
    <oc r="G58">
      <v>1.1100000000000001</v>
    </oc>
    <nc r="G58"/>
  </rcc>
  <rcc rId="7367" sId="1" numFmtId="4">
    <oc r="G59">
      <v>2.0139999999999998</v>
    </oc>
    <nc r="G59"/>
  </rcc>
  <rcc rId="7368" sId="1" numFmtId="4">
    <oc r="H59">
      <v>3.0619999999999998</v>
    </oc>
    <nc r="H59"/>
  </rcc>
  <rcc rId="7369" sId="1" numFmtId="4">
    <oc r="G60">
      <v>117.768</v>
    </oc>
    <nc r="G60"/>
  </rcc>
  <rcc rId="7370" sId="1" numFmtId="4">
    <oc r="H60">
      <v>102.11799999999999</v>
    </oc>
    <nc r="H60"/>
  </rcc>
  <rcc rId="7371" sId="1" numFmtId="4">
    <oc r="H61">
      <v>1.0029999999999999</v>
    </oc>
    <nc r="H61"/>
  </rcc>
  <rcc rId="7372" sId="1" numFmtId="4">
    <oc r="G62">
      <v>2.181</v>
    </oc>
    <nc r="G62"/>
  </rcc>
  <rcc rId="7373" sId="1" numFmtId="4">
    <oc r="H62">
      <v>3.661</v>
    </oc>
    <nc r="H62"/>
  </rcc>
  <rcc rId="7374" sId="1" numFmtId="4">
    <oc r="G63">
      <v>4.0650000000000004</v>
    </oc>
    <nc r="G63"/>
  </rcc>
  <rcc rId="7375" sId="1" numFmtId="4">
    <oc r="H63">
      <v>4.8739999999999997</v>
    </oc>
    <nc r="H63"/>
  </rcc>
  <rcc rId="7376" sId="1" numFmtId="4">
    <oc r="H64">
      <v>0.98699999999999999</v>
    </oc>
    <nc r="H64"/>
  </rcc>
  <rcc rId="7377" sId="1" numFmtId="4">
    <oc r="H65">
      <v>0.97499999999999998</v>
    </oc>
    <nc r="H65"/>
  </rcc>
  <rcc rId="7378" sId="1" numFmtId="4">
    <oc r="G66">
      <v>1.1619999999999999</v>
    </oc>
    <nc r="G66"/>
  </rcc>
  <rcc rId="7379" sId="1" numFmtId="4">
    <oc r="G67">
      <v>19.693999999999999</v>
    </oc>
    <nc r="G67"/>
  </rcc>
  <rcc rId="7380" sId="1" numFmtId="4">
    <oc r="H67">
      <v>5.2210000000000001</v>
    </oc>
    <nc r="H67"/>
  </rcc>
  <rcc rId="7381" sId="1" numFmtId="4">
    <oc r="G68">
      <v>78.707999999999998</v>
    </oc>
    <nc r="G68"/>
  </rcc>
  <rcc rId="7382" sId="1" numFmtId="4">
    <oc r="G69">
      <v>2.8359999999999999</v>
    </oc>
    <nc r="G69"/>
  </rcc>
  <rcc rId="7383" sId="1" numFmtId="4">
    <oc r="H70">
      <v>0.79900000000000004</v>
    </oc>
    <nc r="H70"/>
  </rcc>
  <rcc rId="7384" sId="1" numFmtId="4">
    <oc r="H71">
      <v>6.92</v>
    </oc>
    <nc r="H71"/>
  </rcc>
  <rcc rId="7385" sId="1" numFmtId="4">
    <oc r="G72">
      <v>1.1539999999999999</v>
    </oc>
    <nc r="G72"/>
  </rcc>
  <rcc rId="7386" sId="1" numFmtId="4">
    <oc r="H72">
      <v>1.39</v>
    </oc>
    <nc r="H72"/>
  </rcc>
  <rcc rId="7387" sId="1" numFmtId="4">
    <oc r="E73">
      <v>17.34</v>
    </oc>
    <nc r="E73"/>
  </rcc>
  <rcc rId="7388" sId="1" numFmtId="4">
    <oc r="G73">
      <v>369.84300000000002</v>
    </oc>
    <nc r="G73"/>
  </rcc>
  <rcc rId="7389" sId="1" numFmtId="4">
    <oc r="H73">
      <v>225.21100000000001</v>
    </oc>
    <nc r="H73"/>
  </rcc>
  <rcc rId="7390" sId="1" numFmtId="4">
    <oc r="G74">
      <v>1.032</v>
    </oc>
    <nc r="G74"/>
  </rcc>
  <rcc rId="7391" sId="1" numFmtId="4">
    <oc r="E75">
      <v>1.91</v>
    </oc>
    <nc r="E75"/>
  </rcc>
  <rcc rId="7392" sId="1" numFmtId="4">
    <oc r="H75">
      <v>1.7989999999999999</v>
    </oc>
    <nc r="H75"/>
  </rcc>
  <rcc rId="7393" sId="1" numFmtId="4">
    <oc r="H76">
      <v>1.496</v>
    </oc>
    <nc r="H76"/>
  </rcc>
  <rcc rId="7394" sId="1" numFmtId="4">
    <oc r="G77">
      <v>3.4790000000000001</v>
    </oc>
    <nc r="G77"/>
  </rcc>
  <rcc rId="7395" sId="1" numFmtId="4">
    <oc r="H77">
      <v>1.7869999999999999</v>
    </oc>
    <nc r="H77"/>
  </rcc>
  <rcc rId="7396" sId="1">
    <oc r="G78">
      <v>4.5839999999999996</v>
    </oc>
    <nc r="G78"/>
  </rcc>
  <rcc rId="7397" sId="1">
    <oc r="H78">
      <v>1.081</v>
    </oc>
    <nc r="H78"/>
  </rcc>
  <rcc rId="7398" sId="1">
    <oc r="G79">
      <v>3.6999999999999998E-2</v>
    </oc>
    <nc r="G79"/>
  </rcc>
  <rcc rId="7399" sId="1">
    <oc r="H79">
      <v>0.11600000000000001</v>
    </oc>
    <nc r="H79"/>
  </rcc>
  <rcc rId="7400" sId="1">
    <oc r="E80">
      <v>2.0329999999999999</v>
    </oc>
    <nc r="E80"/>
  </rcc>
  <rcc rId="7401" sId="1">
    <oc r="G80">
      <v>15.872</v>
    </oc>
    <nc r="G80"/>
  </rcc>
  <rcc rId="7402" sId="1">
    <oc r="H80">
      <v>50.552999999999997</v>
    </oc>
    <nc r="H80"/>
  </rcc>
  <rcc rId="7403" sId="1">
    <oc r="G81">
      <v>4.0149999999999997</v>
    </oc>
    <nc r="G81"/>
  </rcc>
  <rcc rId="7404" sId="1">
    <oc r="H81">
      <v>4.7699999999999996</v>
    </oc>
    <nc r="H81"/>
  </rcc>
  <rcc rId="7405" sId="1">
    <oc r="G82">
      <v>97.117000000000004</v>
    </oc>
    <nc r="G82"/>
  </rcc>
  <rcc rId="7406" sId="1">
    <oc r="H82">
      <v>101.792</v>
    </oc>
    <nc r="H82"/>
  </rcc>
  <rcc rId="7407" sId="1">
    <oc r="G83">
      <v>6.4820000000000002</v>
    </oc>
    <nc r="G83"/>
  </rcc>
  <rcc rId="7408" sId="1">
    <oc r="H83">
      <v>2.8420000000000001</v>
    </oc>
    <nc r="H83"/>
  </rcc>
  <rcc rId="7409" sId="1">
    <oc r="E84">
      <v>3.331</v>
    </oc>
    <nc r="E84"/>
  </rcc>
  <rcc rId="7410" sId="1">
    <oc r="H85">
      <v>4.1000000000000002E-2</v>
    </oc>
    <nc r="H85"/>
  </rcc>
  <rcc rId="7411" sId="1">
    <oc r="G86">
      <v>1.571</v>
    </oc>
    <nc r="G86"/>
  </rcc>
  <rcc rId="7412" sId="1">
    <oc r="H86">
      <v>1.6</v>
    </oc>
    <nc r="H86"/>
  </rcc>
  <rcc rId="7413" sId="1">
    <oc r="H88">
      <v>1.804</v>
    </oc>
    <nc r="H88"/>
  </rcc>
  <rcc rId="7414" sId="1">
    <oc r="G89">
      <v>1.954</v>
    </oc>
    <nc r="G89"/>
  </rcc>
  <rcc rId="7415" sId="1">
    <oc r="H89">
      <v>0.15</v>
    </oc>
    <nc r="H89"/>
  </rcc>
  <rcc rId="7416" sId="1">
    <oc r="G90">
      <v>5.57</v>
    </oc>
    <nc r="G90"/>
  </rcc>
  <rcc rId="7417" sId="1" numFmtId="4">
    <oc r="H90">
      <v>6</v>
    </oc>
    <nc r="H90"/>
  </rcc>
  <rcc rId="7418" sId="1">
    <oc r="G91">
      <v>127.643</v>
    </oc>
    <nc r="G91"/>
  </rcc>
  <rcc rId="7419" sId="1">
    <oc r="H91">
      <v>0.82599999999999996</v>
    </oc>
    <nc r="H91"/>
  </rcc>
  <rcc rId="7420" sId="1">
    <oc r="G92">
      <v>0.26600000000000001</v>
    </oc>
    <nc r="G92"/>
  </rcc>
  <rcc rId="7421" sId="1">
    <oc r="H92">
      <v>0.215</v>
    </oc>
    <nc r="H92"/>
  </rcc>
  <rcc rId="7422" sId="1">
    <oc r="G93">
      <v>2.6</v>
    </oc>
    <nc r="G93"/>
  </rcc>
  <rcc rId="7423" sId="1">
    <oc r="H93">
      <v>5</v>
    </oc>
    <nc r="H93"/>
  </rcc>
  <rcc rId="7424" sId="1" numFmtId="4">
    <oc r="H94">
      <v>2.0070000000000001</v>
    </oc>
    <nc r="H94"/>
  </rcc>
  <rcc rId="7425" sId="1">
    <oc r="E95">
      <v>4.8490000000000002</v>
    </oc>
    <nc r="E95"/>
  </rcc>
  <rcc rId="7426" sId="1">
    <oc r="H96">
      <v>1.2110000000000001</v>
    </oc>
    <nc r="H96"/>
  </rcc>
  <rcc rId="7427" sId="1">
    <oc r="H97">
      <v>2.9140000000000001</v>
    </oc>
    <nc r="H97"/>
  </rcc>
  <rcc rId="7428" sId="1">
    <oc r="G98">
      <v>46.246000000000002</v>
    </oc>
    <nc r="G98"/>
  </rcc>
  <rcc rId="7429" sId="1">
    <oc r="E99">
      <v>61.058999999999997</v>
    </oc>
    <nc r="E99"/>
  </rcc>
  <rcc rId="7430" sId="1">
    <oc r="F99">
      <v>23.963999999999999</v>
    </oc>
    <nc r="F99"/>
  </rcc>
  <rcc rId="7431" sId="1">
    <oc r="G99">
      <v>8.9139999999999997</v>
    </oc>
    <nc r="G99"/>
  </rcc>
  <rcc rId="7432" sId="1">
    <oc r="G100">
      <v>2.6640000000000001</v>
    </oc>
    <nc r="G100"/>
  </rcc>
  <rcc rId="7433" sId="1">
    <oc r="G101">
      <v>2.99</v>
    </oc>
    <nc r="G101"/>
  </rcc>
  <rcc rId="7434" sId="1">
    <oc r="G102">
      <v>156.29300000000001</v>
    </oc>
    <nc r="G102"/>
  </rcc>
  <rcc rId="7435" sId="1">
    <oc r="H102">
      <v>222.886</v>
    </oc>
    <nc r="H102"/>
  </rcc>
  <rcc rId="7436" sId="1">
    <oc r="G103">
      <v>9.0519999999999996</v>
    </oc>
    <nc r="G103"/>
  </rcc>
  <rcc rId="7437" sId="1">
    <oc r="H103">
      <v>1.2709999999999999</v>
    </oc>
    <nc r="H103"/>
  </rcc>
  <rcc rId="7438" sId="1">
    <oc r="G104">
      <v>10.32</v>
    </oc>
    <nc r="G104"/>
  </rcc>
  <rcc rId="7439" sId="1">
    <oc r="H104">
      <v>1.716</v>
    </oc>
    <nc r="H104"/>
  </rcc>
  <rcc rId="7440" sId="1">
    <oc r="G105">
      <v>6.4370000000000003</v>
    </oc>
    <nc r="G105"/>
  </rcc>
  <rcc rId="7441" sId="1">
    <oc r="H105">
      <v>5.2430000000000003</v>
    </oc>
    <nc r="H105"/>
  </rcc>
  <rcc rId="7442" sId="1">
    <oc r="G106">
      <v>7.9059999999999997</v>
    </oc>
    <nc r="G106"/>
  </rcc>
  <rcc rId="7443" sId="1">
    <oc r="H106">
      <v>4.1550000000000002</v>
    </oc>
    <nc r="H106"/>
  </rcc>
  <rcc rId="7444" sId="1">
    <oc r="E107">
      <v>16.969000000000001</v>
    </oc>
    <nc r="E107"/>
  </rcc>
  <rcc rId="7445" sId="1">
    <oc r="G107">
      <v>47.162999999999997</v>
    </oc>
    <nc r="G107"/>
  </rcc>
  <rcc rId="7446" sId="1">
    <oc r="H107">
      <v>10.079000000000001</v>
    </oc>
    <nc r="H107"/>
  </rcc>
  <rcc rId="7447" sId="1">
    <oc r="G108">
      <v>44.933999999999997</v>
    </oc>
    <nc r="G108"/>
  </rcc>
  <rcc rId="7448" sId="1">
    <oc r="H108">
      <v>29.875</v>
    </oc>
    <nc r="H108"/>
  </rcc>
  <rcc rId="7449" sId="1">
    <oc r="G109">
      <v>13.191000000000001</v>
    </oc>
    <nc r="G109"/>
  </rcc>
  <rcc rId="7450" sId="1">
    <oc r="H109">
      <v>5.8049999999999997</v>
    </oc>
    <nc r="H109"/>
  </rcc>
  <rcc rId="7451" sId="1">
    <oc r="F110">
      <v>3.012</v>
    </oc>
    <nc r="F110"/>
  </rcc>
  <rcc rId="7452" sId="1">
    <oc r="G110">
      <v>24.283999999999999</v>
    </oc>
    <nc r="G110"/>
  </rcc>
  <rcc rId="7453" sId="1">
    <oc r="H110">
      <v>3.0350000000000001</v>
    </oc>
    <nc r="H110"/>
  </rcc>
  <rcc rId="7454" sId="1">
    <oc r="G111">
      <v>3.1339999999999999</v>
    </oc>
    <nc r="G111"/>
  </rcc>
  <rcc rId="7455" sId="1">
    <oc r="H112">
      <v>1.5189999999999999</v>
    </oc>
    <nc r="H112"/>
  </rcc>
  <rcc rId="7456" sId="1">
    <oc r="G113">
      <v>1.1200000000000001</v>
    </oc>
    <nc r="G113"/>
  </rcc>
  <rcc rId="7457" sId="1">
    <oc r="E114">
      <v>5.5429999999999993</v>
    </oc>
    <nc r="E114"/>
  </rcc>
  <rcc rId="7458" sId="1" numFmtId="34">
    <oc r="G114">
      <v>203.55</v>
    </oc>
    <nc r="G114"/>
  </rcc>
  <rcc rId="7459" sId="1" numFmtId="34">
    <oc r="H114">
      <v>62.403999999999996</v>
    </oc>
    <nc r="H114"/>
  </rcc>
  <rcc rId="7460" sId="1" numFmtId="34">
    <oc r="G115">
      <v>3.7370000000000001</v>
    </oc>
    <nc r="G115"/>
  </rcc>
  <rcc rId="7461" sId="1" numFmtId="34">
    <oc r="H115">
      <v>18.079999999999998</v>
    </oc>
    <nc r="H115"/>
  </rcc>
  <rcc rId="7462" sId="1" numFmtId="34">
    <oc r="H116">
      <v>3.4430000000000001</v>
    </oc>
    <nc r="H116"/>
  </rcc>
  <rcc rId="7463" sId="1" numFmtId="34">
    <oc r="G117">
      <v>6.9089999999999998</v>
    </oc>
    <nc r="G117"/>
  </rcc>
  <rcc rId="7464" sId="1" numFmtId="34">
    <oc r="G118">
      <v>4.6559999999999997</v>
    </oc>
    <nc r="G118"/>
  </rcc>
  <rcc rId="7465" sId="1" numFmtId="34">
    <oc r="H119">
      <v>2.919</v>
    </oc>
    <nc r="H119"/>
  </rcc>
  <rcc rId="7466" sId="1" numFmtId="34">
    <oc r="H120">
      <v>4.6120000000000001</v>
    </oc>
    <nc r="H120"/>
  </rcc>
  <rcc rId="7467" sId="1" numFmtId="34">
    <oc r="H121">
      <v>13.308</v>
    </oc>
    <nc r="H121"/>
  </rcc>
  <rcc rId="7468" sId="1" numFmtId="34">
    <oc r="G122">
      <v>5.1020000000000003</v>
    </oc>
    <nc r="G122"/>
  </rcc>
  <rcc rId="7469" sId="1" numFmtId="34">
    <oc r="H122">
      <v>2.0299999999999998</v>
    </oc>
    <nc r="H122"/>
  </rcc>
  <rcc rId="7470" sId="1" numFmtId="34">
    <oc r="G123">
      <v>12.481</v>
    </oc>
    <nc r="G123"/>
  </rcc>
  <rcc rId="7471" sId="1" numFmtId="34">
    <oc r="G124">
      <v>3.1030000000000002</v>
    </oc>
    <nc r="G124"/>
  </rcc>
  <rcc rId="7472" sId="1" numFmtId="34">
    <oc r="H124">
      <v>4.0069999999999997</v>
    </oc>
    <nc r="H124"/>
  </rcc>
  <rcc rId="7473" sId="1" numFmtId="34">
    <oc r="E125">
      <v>2.9689999999999999</v>
    </oc>
    <nc r="E125"/>
  </rcc>
  <rcc rId="7474" sId="1" numFmtId="34">
    <oc r="H125">
      <v>7.3039999999999994</v>
    </oc>
    <nc r="H125"/>
  </rcc>
  <rcc rId="7475" sId="1">
    <oc r="E126">
      <v>25.946999999999999</v>
    </oc>
    <nc r="E126"/>
  </rcc>
  <rcc rId="7476" sId="1">
    <oc r="F126">
      <v>3.7589999999999999</v>
    </oc>
    <nc r="F126"/>
  </rcc>
  <rcc rId="7477" sId="1">
    <oc r="G126">
      <v>283.92399999999998</v>
    </oc>
    <nc r="G126"/>
  </rcc>
  <rcc rId="7478" sId="1">
    <oc r="H126">
      <v>177.9</v>
    </oc>
    <nc r="H126"/>
  </rcc>
  <rcc rId="7479" sId="1">
    <oc r="G127">
      <v>3.1150000000000002</v>
    </oc>
    <nc r="G127"/>
  </rcc>
  <rcc rId="7480" sId="1">
    <oc r="G128">
      <v>12.268000000000001</v>
    </oc>
    <nc r="G128"/>
  </rcc>
  <rcc rId="7481" sId="1">
    <oc r="G129">
      <v>8.49</v>
    </oc>
    <nc r="G129"/>
  </rcc>
  <rcc rId="7482" sId="1">
    <oc r="H129">
      <v>4.7699999999999996</v>
    </oc>
    <nc r="H129"/>
  </rcc>
  <rcc rId="7483" sId="1">
    <oc r="G130">
      <v>1.863</v>
    </oc>
    <nc r="G130"/>
  </rcc>
  <rcc rId="7484" sId="1">
    <oc r="H130">
      <v>9.1349999999999998</v>
    </oc>
    <nc r="H130"/>
  </rcc>
  <rcc rId="7485" sId="1">
    <oc r="G131">
      <v>5.6980000000000004</v>
    </oc>
    <nc r="G131"/>
  </rcc>
  <rcc rId="7486" sId="1">
    <oc r="H131">
      <v>2.6720000000000002</v>
    </oc>
    <nc r="H131"/>
  </rcc>
  <rcc rId="7487" sId="1">
    <oc r="H132">
      <v>4.4059999999999997</v>
    </oc>
    <nc r="H132"/>
  </rcc>
  <rcc rId="7488" sId="1" numFmtId="34">
    <oc r="G133">
      <v>96.628</v>
    </oc>
    <nc r="G133"/>
  </rcc>
  <rcc rId="7489" sId="1">
    <oc r="E134">
      <v>3.1509999999999998</v>
    </oc>
    <nc r="E134"/>
  </rcc>
  <rcc rId="7490" sId="1">
    <oc r="F134">
      <v>4.1390000000000002</v>
    </oc>
    <nc r="F134"/>
  </rcc>
  <rcc rId="7491" sId="1">
    <oc r="G134">
      <v>11.938000000000001</v>
    </oc>
    <nc r="G134"/>
  </rcc>
  <rcc rId="7492" sId="1">
    <oc r="H134">
      <v>6.4960000000000004</v>
    </oc>
    <nc r="H134"/>
  </rcc>
  <rcc rId="7493" sId="1" numFmtId="34">
    <oc r="H135">
      <v>3.0649999999999999</v>
    </oc>
    <nc r="H135"/>
  </rcc>
  <rcc rId="7494" sId="1" numFmtId="34">
    <oc r="E136">
      <v>36161.071000000004</v>
    </oc>
    <nc r="E136"/>
  </rcc>
  <rcc rId="7495" sId="1">
    <oc r="F137">
      <v>803.87900000000002</v>
    </oc>
    <nc r="F137"/>
  </rcc>
  <rcc rId="7496" sId="1">
    <oc r="E139">
      <v>2042.768</v>
    </oc>
    <nc r="E139"/>
  </rcc>
  <rcc rId="7497" sId="1">
    <oc r="E140">
      <v>2.9710000000000001</v>
    </oc>
    <nc r="E140"/>
  </rcc>
  <rcc rId="7498" sId="1">
    <oc r="F140">
      <v>4.37</v>
    </oc>
    <nc r="F140"/>
  </rcc>
  <rcc rId="7499" sId="1">
    <oc r="G140">
      <v>202.44399999999999</v>
    </oc>
    <nc r="G140"/>
  </rcc>
  <rcc rId="7500" sId="1">
    <oc r="H140">
      <v>78.472999999999999</v>
    </oc>
    <nc r="H140"/>
  </rcc>
  <rcc rId="7501" sId="1">
    <oc r="G141">
      <v>1.9790000000000001</v>
    </oc>
    <nc r="G141"/>
  </rcc>
  <rcc rId="7502" sId="1">
    <oc r="H141">
      <v>4.9870000000000001</v>
    </oc>
    <nc r="H141"/>
  </rcc>
  <rcc rId="7503" sId="1">
    <oc r="G142">
      <v>1.5269999999999999</v>
    </oc>
    <nc r="G142"/>
  </rcc>
  <rcc rId="7504" sId="1">
    <oc r="H143">
      <v>1.7390000000000001</v>
    </oc>
    <nc r="H143"/>
  </rcc>
  <rcc rId="7505" sId="1">
    <oc r="G144">
      <v>3.476</v>
    </oc>
    <nc r="G144"/>
  </rcc>
  <rcc rId="7506" sId="1">
    <oc r="G145">
      <v>4.6779999999999999</v>
    </oc>
    <nc r="G145"/>
  </rcc>
  <rcc rId="7507" sId="1">
    <oc r="G146">
      <v>13.484</v>
    </oc>
    <nc r="G146"/>
  </rcc>
  <rcc rId="7508" sId="1">
    <oc r="H146">
      <v>5.3840000000000003</v>
    </oc>
    <nc r="H146"/>
  </rcc>
  <rcc rId="7509" sId="1">
    <oc r="E147">
      <v>1.7250000000000001</v>
    </oc>
    <nc r="E147"/>
  </rcc>
  <rcc rId="7510" sId="1">
    <oc r="G148">
      <v>313.23099999999999</v>
    </oc>
    <nc r="G148"/>
  </rcc>
  <rcc rId="7511" sId="1">
    <oc r="E149">
      <v>8719.4580000000005</v>
    </oc>
    <nc r="E149"/>
  </rcc>
  <rcc rId="7512" sId="1">
    <oc r="G149">
      <v>1255.2190000000001</v>
    </oc>
    <nc r="G149"/>
  </rcc>
  <rcc rId="7513" sId="1">
    <oc r="E150">
      <v>2.577</v>
    </oc>
    <nc r="E150"/>
  </rcc>
  <rcc rId="7514" sId="1">
    <oc r="G151">
      <v>7.0369999999999999</v>
    </oc>
    <nc r="G151"/>
  </rcc>
  <rcc rId="7515" sId="1">
    <oc r="H151">
      <v>11.467000000000002</v>
    </oc>
    <nc r="H151"/>
  </rcc>
  <rcc rId="7516" sId="1">
    <oc r="G152">
      <v>58.221000000000004</v>
    </oc>
    <nc r="G152"/>
  </rcc>
  <rcc rId="7517" sId="1">
    <oc r="H152">
      <v>34.080999999999996</v>
    </oc>
    <nc r="H152"/>
  </rcc>
  <rcc rId="7518" sId="1">
    <oc r="E153">
      <v>4839.4059999999999</v>
    </oc>
    <nc r="E153"/>
  </rcc>
  <rcc rId="7519" sId="1">
    <oc r="G154">
      <v>428.70499999999998</v>
    </oc>
    <nc r="G154"/>
  </rcc>
  <rcc rId="7520" sId="1">
    <oc r="H154">
      <v>30.29</v>
    </oc>
    <nc r="H154"/>
  </rcc>
  <rcc rId="7521" sId="1">
    <oc r="G155">
      <v>23.745000000000001</v>
    </oc>
    <nc r="G155"/>
  </rcc>
  <rcc rId="7522" sId="1">
    <oc r="H155">
      <v>17.725999999999999</v>
    </oc>
    <nc r="H155"/>
  </rcc>
  <rcc rId="7523" sId="1">
    <oc r="G156">
      <v>14.872</v>
    </oc>
    <nc r="G156"/>
  </rcc>
  <rcc rId="7524" sId="1">
    <oc r="H156">
      <v>13.125999999999999</v>
    </oc>
    <nc r="H156"/>
  </rcc>
  <rcc rId="7525" sId="1">
    <oc r="G157">
      <v>190.37799999999999</v>
    </oc>
    <nc r="G157"/>
  </rcc>
  <rcc rId="7526" sId="1">
    <oc r="H157">
      <v>57.566000000000003</v>
    </oc>
    <nc r="H157"/>
  </rcc>
  <rcc rId="7527" sId="1">
    <oc r="G158">
      <v>14.91</v>
    </oc>
    <nc r="G158"/>
  </rcc>
  <rcc rId="7528" sId="1">
    <oc r="H158">
      <v>7.7930000000000001</v>
    </oc>
    <nc r="H158"/>
  </rcc>
  <rcc rId="7529" sId="1">
    <oc r="G159">
      <v>336.78</v>
    </oc>
    <nc r="G159"/>
  </rcc>
  <rcv guid="{001A80F2-4A1F-4F95-949B-9B4E8BBD4BE3}" action="delete"/>
  <rdn rId="0" localSheetId="1" customView="1" name="Z_001A80F2_4A1F_4F95_949B_9B4E8BBD4BE3_.wvu.FilterData" hidden="1" oldHidden="1">
    <formula>'01.2020'!$A$6:$N$159</formula>
    <oldFormula>'01.2020'!$A$6:$N$159</oldFormula>
  </rdn>
  <rcv guid="{001A80F2-4A1F-4F95-949B-9B4E8BBD4BE3}" action="add"/>
  <rsnm rId="7531" sheetId="1" oldName="[01.2020 Раскрытие об объеме фактического полезного отпуска электроэнергии и мощности январь 2020.xlsx]12.19" newName="[01.2020 Раскрытие об объеме фактического полезного отпуска электроэнергии и мощности январь 2020.xlsx]01.2020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8" sId="1">
    <nc r="G50">
      <v>21.065999999999999</v>
    </nc>
  </rcc>
  <rcc rId="7039" sId="1">
    <nc r="H50">
      <v>26.288</v>
    </nc>
  </rcc>
  <rcc rId="7040" sId="1">
    <nc r="G51">
      <v>18.033000000000001</v>
    </nc>
  </rcc>
  <rcc rId="7041" sId="1">
    <nc r="H51">
      <v>33.609000000000002</v>
    </nc>
  </rcc>
  <rcc rId="7042" sId="1">
    <nc r="G52">
      <v>7.8460000000000001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3" sId="1">
    <nc r="E53">
      <v>6.1820000000000004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4" sId="1">
    <nc r="G128">
      <v>12.268000000000001</v>
    </nc>
  </rcc>
  <rrc rId="7045" sId="1" ref="A129:XFD129" action="insertRow"/>
  <rrc rId="7046" sId="1" ref="A129:XFD129" action="insertRow"/>
  <rcc rId="7047" sId="1">
    <nc r="A129">
      <v>122</v>
    </nc>
  </rcc>
  <rcc rId="7048" sId="1">
    <nc r="B129" t="inlineStr">
      <is>
        <t>Ярославская область</t>
      </is>
    </nc>
  </rcc>
  <rcc rId="7049" sId="1">
    <nc r="C129" t="inlineStr">
      <is>
        <t>МУП "Горэлектросеть", г.Тутаев</t>
      </is>
    </nc>
  </rcc>
  <rcc rId="7050" sId="1">
    <nc r="G129">
      <v>8.49</v>
    </nc>
  </rcc>
  <rcc rId="7051" sId="1">
    <nc r="H129">
      <v>4.7699999999999996</v>
    </nc>
  </rcc>
  <rcc rId="7052" sId="1">
    <oc r="A131">
      <v>122</v>
    </oc>
    <nc r="A131"/>
  </rcc>
  <rcc rId="7053" sId="1">
    <oc r="C131" t="inlineStr">
      <is>
        <t>МУП "Горэлектросеть", г.Тутаев</t>
      </is>
    </oc>
    <nc r="C131"/>
  </rcc>
  <rrc rId="7054" sId="1" ref="A131:XFD131" action="insertRow"/>
  <rcc rId="7055" sId="1">
    <nc r="B130" t="inlineStr">
      <is>
        <t>Ярославская область</t>
      </is>
    </nc>
  </rcc>
  <rcc rId="7056" sId="1">
    <nc r="B131" t="inlineStr">
      <is>
        <t>Ярославская область</t>
      </is>
    </nc>
  </rcc>
  <rfmt sheetId="1" sqref="B132" start="0" length="0">
    <dxf>
      <border outline="0">
        <bottom/>
      </border>
    </dxf>
  </rfmt>
  <rcc rId="7057" sId="1">
    <nc r="C130" t="inlineStr">
      <is>
        <t>ОАО "Рыбинская городская электрическая сеть"</t>
      </is>
    </nc>
  </rcc>
  <rcc rId="7058" sId="1" odxf="1" dxf="1" numFmtId="34">
    <nc r="D129">
      <f>SUM(E129:H129)</f>
    </nc>
    <ndxf>
      <border outline="0">
        <bottom style="thin">
          <color indexed="64"/>
        </bottom>
      </border>
    </ndxf>
  </rcc>
  <rcc rId="7059" sId="1" odxf="1" dxf="1">
    <nc r="D130">
      <f>SUM(E130:H130)</f>
    </nc>
    <odxf>
      <border outline="0">
        <bottom/>
      </border>
    </odxf>
    <ndxf>
      <border outline="0">
        <bottom style="thin">
          <color indexed="64"/>
        </bottom>
      </border>
    </ndxf>
  </rcc>
  <rcc rId="7060" sId="1" odxf="1" dxf="1">
    <nc r="D131">
      <f>SUM(E131:H131)</f>
    </nc>
    <odxf>
      <border outline="0">
        <bottom/>
      </border>
    </odxf>
    <ndxf>
      <border outline="0">
        <bottom style="thin">
          <color indexed="64"/>
        </bottom>
      </border>
    </ndxf>
  </rcc>
  <rfmt sheetId="1" sqref="D132" start="0" length="0">
    <dxf>
      <border outline="0">
        <bottom style="thin">
          <color indexed="64"/>
        </bottom>
      </border>
    </dxf>
  </rfmt>
  <rcc rId="7061" sId="1">
    <nc r="G130">
      <v>1.863</v>
    </nc>
  </rcc>
  <rcc rId="7062" sId="1">
    <nc r="H130">
      <v>9.1349999999999998</v>
    </nc>
  </rcc>
  <rrc rId="7063" sId="1" ref="A132:XFD132" action="insertRow"/>
  <rfmt sheetId="1" sqref="A133:XFD133" start="0" length="0">
    <dxf>
      <border>
        <top style="thin">
          <color indexed="64"/>
        </top>
      </border>
    </dxf>
  </rfmt>
  <rfmt sheetId="1" sqref="XFD133" start="0" length="0">
    <dxf>
      <border>
        <right style="thin">
          <color indexed="64"/>
        </right>
      </border>
    </dxf>
  </rfmt>
  <rfmt sheetId="1" sqref="A133:XFD133" start="0" length="0">
    <dxf>
      <border>
        <bottom style="thin">
          <color indexed="64"/>
        </bottom>
      </border>
    </dxf>
  </rfmt>
  <rfmt sheetId="1" sqref="A133:XFD13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7064" sId="1" xfDxf="1" dxf="1">
    <nc r="C131" t="inlineStr">
      <is>
        <t>ОАО ЖКХ "Заволжье"</t>
      </is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065" sId="1">
    <nc r="H131">
      <v>2.6720000000000002</v>
    </nc>
  </rcc>
  <rcc rId="7066" sId="1">
    <nc r="G131">
      <v>5.6980000000000004</v>
    </nc>
  </rcc>
  <rrc rId="7067" sId="1" ref="A132:XFD132" action="insertRow"/>
  <rrc rId="7068" sId="1" ref="A132:XFD132" action="insertRow"/>
  <rcc rId="7069" sId="1">
    <nc r="B132" t="inlineStr">
      <is>
        <t>Ярославская область</t>
      </is>
    </nc>
  </rcc>
  <rcc rId="7070" sId="1">
    <nc r="B133" t="inlineStr">
      <is>
        <t>Ярославская область</t>
      </is>
    </nc>
  </rcc>
  <rcc rId="7071" sId="1">
    <nc r="B134" t="inlineStr">
      <is>
        <t>Ярославская область</t>
      </is>
    </nc>
  </rcc>
  <rfmt sheetId="1" sqref="B135" start="0" length="0">
    <dxf>
      <border outline="0">
        <bottom/>
      </border>
    </dxf>
  </rfmt>
  <rcc rId="7072" sId="1" odxf="1" dxf="1">
    <nc r="D132">
      <f>SUM(E132:H132)</f>
    </nc>
    <odxf>
      <border outline="0">
        <bottom/>
      </border>
    </odxf>
    <ndxf>
      <border outline="0">
        <bottom style="thin">
          <color indexed="64"/>
        </bottom>
      </border>
    </ndxf>
  </rcc>
  <rcc rId="7073" sId="1" odxf="1" dxf="1">
    <nc r="D133">
      <f>SUM(E133:H133)</f>
    </nc>
    <odxf>
      <border outline="0">
        <bottom/>
      </border>
    </odxf>
    <ndxf>
      <border outline="0">
        <bottom style="thin">
          <color indexed="64"/>
        </bottom>
      </border>
    </ndxf>
  </rcc>
  <rcc rId="7074" sId="1" odxf="1" dxf="1">
    <nc r="D134">
      <f>SUM(E134:H134)</f>
    </nc>
    <odxf>
      <border outline="0">
        <bottom/>
      </border>
    </odxf>
    <ndxf>
      <border outline="0">
        <bottom style="thin">
          <color indexed="64"/>
        </bottom>
      </border>
    </ndxf>
  </rcc>
  <rcc rId="7075" sId="1">
    <oc r="D135">
      <f>SUM(E132:H132)</f>
    </oc>
    <nc r="D135">
      <f>SUM(E135:H135)</f>
    </nc>
  </rcc>
  <rcc rId="7076" sId="1">
    <nc r="G127">
      <v>3.1150000000000002</v>
    </nc>
  </rcc>
  <rfmt sheetId="1" xfDxf="1" sqref="C132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077" sId="1" xfDxf="1" dxf="1">
    <nc r="C132" t="inlineStr">
      <is>
        <t>ООО "Энергоресурс"</t>
      </is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078" sId="1">
    <nc r="H132">
      <v>4.4059999999999997</v>
    </nc>
  </rcc>
  <rrc rId="7079" sId="1" ref="A133:XFD133" action="deleteRow">
    <rfmt sheetId="1" xfDxf="1" sqref="A133:XFD133" start="0" length="0">
      <dxf>
        <font>
          <color auto="1"/>
        </font>
      </dxf>
    </rfmt>
    <rfmt sheetId="1" sqref="A133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133" t="inlineStr">
        <is>
          <t>Ярославская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D133">
        <f>SUM(E133:H133)</f>
      </nc>
      <ndxf>
        <numFmt numFmtId="164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13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  <rrc rId="7080" sId="1" ref="A133:XFD133" action="deleteRow">
    <rfmt sheetId="1" xfDxf="1" sqref="A133:XFD133" start="0" length="0">
      <dxf>
        <font>
          <color auto="1"/>
        </font>
      </dxf>
    </rfmt>
    <rfmt sheetId="1" sqref="A133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133" t="inlineStr">
        <is>
          <t>Ярославская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D133">
        <f>SUM(E133:H133)</f>
      </nc>
      <ndxf>
        <numFmt numFmtId="164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13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  <rrc rId="7081" sId="1" ref="A133:XFD133" action="deleteRow">
    <undo index="0" exp="area" ref3D="1" dr="$A$6:$N$133" dn="Z_169AA530_EBD7_4EF5_9789_DC5757D6428A_.wvu.FilterData" sId="1"/>
    <undo index="0" exp="area" ref3D="1" dr="$A$6:$N$133" dn="Z_A6BDDAD6_E9E1_4A80_BC97_6952F1F078B3_.wvu.FilterData" sId="1"/>
    <undo index="0" exp="area" ref3D="1" dr="$A$6:$N$133" dn="Z_99121726_FAFD_4E92_B464_03AF6678D57B_.wvu.FilterData" sId="1"/>
    <rfmt sheetId="1" xfDxf="1" sqref="A133:XFD133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3" start="0" length="0">
      <dxf>
        <alignment horizontal="right" vertical="center" readingOrder="0"/>
      </dxf>
    </rfmt>
    <rcc rId="0" sId="1" dxf="1">
      <nc r="B133" t="inlineStr">
        <is>
          <t>Ярославская область</t>
        </is>
      </nc>
      <ndxf>
        <border outline="0">
          <bottom/>
        </border>
      </ndxf>
    </rcc>
    <rcc rId="0" sId="1" dxf="1">
      <nc r="D133">
        <f>SUM(E133:H133)</f>
      </nc>
      <ndxf>
        <numFmt numFmtId="164" formatCode="_-* #,##0.00\ _₽_-;\-* #,##0.00\ _₽_-;_-* &quot;-&quot;??\ _₽_-;_-@_-"/>
      </ndxf>
    </rcc>
  </rrc>
  <rfmt sheetId="1" sqref="A132:XFD132" start="0" length="0">
    <dxf>
      <border>
        <top style="thin">
          <color indexed="64"/>
        </top>
      </border>
    </dxf>
  </rfmt>
  <rfmt sheetId="1" sqref="XFD132" start="0" length="0">
    <dxf>
      <border>
        <right style="thin">
          <color indexed="64"/>
        </right>
      </border>
    </dxf>
  </rfmt>
  <rfmt sheetId="1" sqref="A132:XFD132" start="0" length="0">
    <dxf>
      <border>
        <bottom style="thin">
          <color indexed="64"/>
        </bottom>
      </border>
    </dxf>
  </rfmt>
  <rfmt sheetId="1" sqref="A132:XFD13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7082" sId="1">
    <nc r="E126">
      <v>25.946999999999999</v>
    </nc>
  </rcc>
  <rcc rId="7083" sId="1">
    <nc r="F126">
      <v>3.7589999999999999</v>
    </nc>
  </rcc>
  <rcc rId="7084" sId="1">
    <nc r="G126">
      <v>283.92399999999998</v>
    </nc>
  </rcc>
  <rcc rId="7085" sId="1">
    <nc r="H126">
      <v>177.9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71" sId="1">
    <nc r="G107">
      <v>47.162999999999997</v>
    </nc>
  </rcc>
  <rcc rId="7772" sId="1">
    <nc r="H107">
      <v>10.079000000000001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6" sId="1" numFmtId="34">
    <nc r="H8">
      <v>1.7529999999999999</v>
    </nc>
  </rcc>
  <rcc rId="7087" sId="1" numFmtId="34">
    <nc r="G8">
      <v>7.1989999999999998</v>
    </nc>
  </rcc>
  <rcc rId="7088" sId="1" numFmtId="34">
    <nc r="G9">
      <v>1.2789999999999999</v>
    </nc>
  </rcc>
  <rcc rId="7089" sId="1" numFmtId="34">
    <nc r="E9">
      <v>1.9239999999999999</v>
    </nc>
  </rcc>
  <rcc rId="7090" sId="1" numFmtId="34">
    <nc r="H9">
      <v>10.784000000000001</v>
    </nc>
  </rcc>
  <rcc rId="7091" sId="1" numFmtId="34">
    <nc r="G10">
      <v>1.125</v>
    </nc>
  </rcc>
  <rcc rId="7092" sId="1" numFmtId="34">
    <nc r="H11">
      <v>3.2010000000000001</v>
    </nc>
  </rcc>
  <rcc rId="7093" sId="1" numFmtId="34">
    <nc r="H12">
      <v>0.64900000000000002</v>
    </nc>
  </rcc>
  <rcc rId="7094" sId="1" numFmtId="34">
    <nc r="G12">
      <v>10.395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5" sId="1" numFmtId="34">
    <oc r="G8">
      <v>7.1989999999999998</v>
    </oc>
    <nc r="G8">
      <f>7.199+716.739</f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6" sId="1" numFmtId="4">
    <nc r="G59">
      <v>2.0139999999999998</v>
    </nc>
  </rcc>
  <rcc rId="7097" sId="1" numFmtId="4">
    <nc r="H59">
      <v>3.0619999999999998</v>
    </nc>
  </rcc>
  <rcc rId="7098" sId="1" numFmtId="4">
    <nc r="G60">
      <v>117.768</v>
    </nc>
  </rcc>
  <rcc rId="7099" sId="1" numFmtId="4">
    <nc r="H60">
      <v>102.11799999999999</v>
    </nc>
  </rcc>
  <rcc rId="7100" sId="1" numFmtId="4">
    <nc r="H61">
      <v>1.0029999999999999</v>
    </nc>
  </rcc>
  <rcc rId="7101" sId="1" numFmtId="4">
    <nc r="G62">
      <v>2.181</v>
    </nc>
  </rcc>
  <rcc rId="7102" sId="1" numFmtId="4">
    <nc r="H62">
      <v>3.661</v>
    </nc>
  </rcc>
  <rcc rId="7103" sId="1" numFmtId="4">
    <nc r="G63">
      <v>4.0650000000000004</v>
    </nc>
  </rcc>
  <rcc rId="7104" sId="1" numFmtId="4">
    <nc r="H63">
      <v>4.8739999999999997</v>
    </nc>
  </rcc>
  <rcc rId="7105" sId="1" numFmtId="4">
    <nc r="H64">
      <v>0.98699999999999999</v>
    </nc>
  </rcc>
  <rcc rId="7106" sId="1" numFmtId="4">
    <nc r="H65">
      <v>0.97499999999999998</v>
    </nc>
  </rcc>
  <rcc rId="7107" sId="1" numFmtId="4">
    <nc r="G66">
      <v>1.1619999999999999</v>
    </nc>
  </rcc>
  <rcc rId="7108" sId="1" numFmtId="4">
    <nc r="G67">
      <v>19.693999999999999</v>
    </nc>
  </rcc>
  <rcc rId="7109" sId="1" numFmtId="4">
    <nc r="H67">
      <v>5.2210000000000001</v>
    </nc>
  </rcc>
  <rcc rId="7110" sId="1" numFmtId="4">
    <nc r="G68">
      <v>78.707999999999998</v>
    </nc>
  </rcc>
  <rcc rId="7111" sId="1" numFmtId="4">
    <nc r="G69">
      <v>2.8359999999999999</v>
    </nc>
  </rcc>
  <rcc rId="7112" sId="1" numFmtId="4">
    <nc r="H70">
      <v>0.79900000000000004</v>
    </nc>
  </rcc>
  <rcc rId="7113" sId="1" numFmtId="4">
    <nc r="H71">
      <v>6.92</v>
    </nc>
  </rcc>
  <rcc rId="7114" sId="1" numFmtId="4">
    <nc r="G72">
      <v>1.1539999999999999</v>
    </nc>
  </rcc>
  <rcc rId="7115" sId="1" numFmtId="4">
    <nc r="H72">
      <v>1.39</v>
    </nc>
  </rcc>
  <rcc rId="7116" sId="1" numFmtId="4">
    <nc r="E73">
      <v>17.34</v>
    </nc>
  </rcc>
  <rcc rId="7117" sId="1" numFmtId="4">
    <nc r="G73">
      <v>369.84300000000002</v>
    </nc>
  </rcc>
  <rcc rId="7118" sId="1" numFmtId="4">
    <nc r="H73">
      <v>225.21100000000001</v>
    </nc>
  </rcc>
  <rcc rId="7119" sId="1" numFmtId="4">
    <nc r="G74">
      <v>1.032</v>
    </nc>
  </rcc>
  <rcc rId="7120" sId="1" numFmtId="4">
    <nc r="E75">
      <v>1.91</v>
    </nc>
  </rcc>
  <rcc rId="7121" sId="1" numFmtId="4">
    <nc r="H75">
      <v>1.7989999999999999</v>
    </nc>
  </rcc>
  <rcc rId="7122" sId="1" numFmtId="4">
    <nc r="H76">
      <v>1.496</v>
    </nc>
  </rcc>
  <rcc rId="7123" sId="1" numFmtId="4">
    <nc r="G77">
      <v>3.4790000000000001</v>
    </nc>
  </rcc>
  <rcc rId="7124" sId="1" numFmtId="4">
    <nc r="H77">
      <v>1.7869999999999999</v>
    </nc>
  </rcc>
  <rcc rId="7125" sId="1">
    <nc r="G54">
      <v>167.27799999999999</v>
    </nc>
  </rcc>
  <rcc rId="7126" sId="1">
    <nc r="H54">
      <v>41.673999999999999</v>
    </nc>
  </rcc>
  <rcc rId="7127" sId="1">
    <nc r="G55">
      <v>2.8069999999999999</v>
    </nc>
  </rcc>
  <rcc rId="7128" sId="1">
    <nc r="H55">
      <v>2.1040000000000001</v>
    </nc>
  </rcc>
  <rcc rId="7129" sId="1">
    <nc r="G56">
      <v>19.097000000000001</v>
    </nc>
  </rcc>
  <rcc rId="7130" sId="1">
    <nc r="H56">
      <v>6.94</v>
    </nc>
  </rcc>
  <rcc rId="7131" sId="1">
    <nc r="G57">
      <v>2.0110000000000001</v>
    </nc>
  </rcc>
  <rcc rId="7132" sId="1">
    <nc r="G58">
      <v>1.1100000000000001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3" sId="1" numFmtId="34">
    <nc r="G34">
      <v>12.840999999999999</v>
    </nc>
  </rcc>
  <rcc rId="7134" sId="1" numFmtId="34">
    <nc r="H34">
      <v>2.1110000000000002</v>
    </nc>
  </rcc>
  <rcc rId="7135" sId="1" numFmtId="34">
    <nc r="E35">
      <v>6.6420000000000003</v>
    </nc>
  </rcc>
  <rcc rId="7136" sId="1" numFmtId="34">
    <nc r="G35">
      <v>123.249</v>
    </nc>
  </rcc>
  <rcc rId="7137" sId="1" numFmtId="34">
    <nc r="H35">
      <v>33.881</v>
    </nc>
  </rcc>
  <rcc rId="7138" sId="1" numFmtId="34">
    <nc r="G36">
      <v>1.8640000000000001</v>
    </nc>
  </rcc>
  <rcc rId="7139" sId="1" numFmtId="34">
    <nc r="H37">
      <v>1.208</v>
    </nc>
  </rcc>
  <rcc rId="7140" sId="1" numFmtId="34">
    <nc r="G38">
      <v>7.7809999999999997</v>
    </nc>
  </rcc>
  <rcc rId="7141" sId="1" numFmtId="34">
    <nc r="H38">
      <v>2.5110000000000001</v>
    </nc>
  </rcc>
  <rcc rId="7142" sId="1" numFmtId="34">
    <nc r="G39">
      <v>2.419</v>
    </nc>
  </rcc>
  <rcc rId="7143" sId="1" numFmtId="34">
    <nc r="G40">
      <v>3.2989999999999999</v>
    </nc>
  </rcc>
  <rcc rId="7144" sId="1" numFmtId="34">
    <nc r="H40">
      <v>1.925</v>
    </nc>
  </rcc>
  <rcc rId="7145" sId="1" numFmtId="34">
    <nc r="H41">
      <v>2.266</v>
    </nc>
  </rcc>
  <rcc rId="7146" sId="1" numFmtId="34">
    <nc r="E42">
      <v>6.657</v>
    </nc>
  </rcc>
  <rcc rId="7147" sId="1">
    <nc r="F42">
      <v>2.0219999999999998</v>
    </nc>
  </rcc>
  <rcc rId="7148" sId="1" numFmtId="34">
    <nc r="G42">
      <v>181.20699999999999</v>
    </nc>
  </rcc>
  <rcc rId="7149" sId="1" numFmtId="34">
    <nc r="H42">
      <v>60.868000000000002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0" sId="1" numFmtId="34">
    <oc r="D140">
      <v>28.414000000000001</v>
    </oc>
    <nc r="D140">
      <f>SUM(E140:H140)</f>
    </nc>
  </rcc>
  <rcc rId="7151" sId="1">
    <nc r="E140">
      <v>2.9710000000000001</v>
    </nc>
  </rcc>
  <rcc rId="7152" sId="1">
    <nc r="F140">
      <v>4.37</v>
    </nc>
  </rcc>
  <rcc rId="7153" sId="1">
    <nc r="G140">
      <v>202.44399999999999</v>
    </nc>
  </rcc>
  <rcc rId="7154" sId="1">
    <nc r="H140">
      <v>78.472999999999999</v>
    </nc>
  </rcc>
  <rcc rId="7155" sId="1">
    <nc r="G141">
      <v>1.9790000000000001</v>
    </nc>
  </rcc>
  <rcc rId="7156" sId="1">
    <nc r="H141">
      <v>4.9870000000000001</v>
    </nc>
  </rcc>
  <rcc rId="7157" sId="1">
    <nc r="G142">
      <v>1.5269999999999999</v>
    </nc>
  </rcc>
  <rcc rId="7158" sId="1">
    <nc r="H143">
      <v>1.7390000000000001</v>
    </nc>
  </rcc>
  <rcc rId="7159" sId="1">
    <nc r="G144">
      <v>3.476</v>
    </nc>
  </rcc>
  <rcc rId="7160" sId="1">
    <nc r="G145">
      <v>4.6779999999999999</v>
    </nc>
  </rcc>
  <rcc rId="7161" sId="1">
    <nc r="G146">
      <v>13.484</v>
    </nc>
  </rcc>
  <rcc rId="7162" sId="1">
    <nc r="H146">
      <v>5.3840000000000003</v>
    </nc>
  </rcc>
  <rcc rId="7163" sId="1">
    <nc r="E147">
      <v>1.7250000000000001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64" sId="1">
    <nc r="E99">
      <v>61.058999999999997</v>
    </nc>
  </rcc>
  <rcc rId="7165" sId="1">
    <nc r="F99">
      <v>23.963999999999999</v>
    </nc>
  </rcc>
  <rcc rId="7166" sId="1">
    <nc r="G99">
      <v>8.9139999999999997</v>
    </nc>
  </rcc>
  <rcc rId="7167" sId="1">
    <nc r="G100">
      <v>2.6640000000000001</v>
    </nc>
  </rcc>
  <rcc rId="7168" sId="1">
    <nc r="G101">
      <v>2.99</v>
    </nc>
  </rcc>
  <rcc rId="7169" sId="1">
    <nc r="E114">
      <v>5.5429999999999993</v>
    </nc>
  </rcc>
  <rcc rId="7170" sId="1" numFmtId="34">
    <nc r="G114">
      <v>203.55</v>
    </nc>
  </rcc>
  <rcc rId="7171" sId="1" numFmtId="34">
    <nc r="H114">
      <v>62.403999999999996</v>
    </nc>
  </rcc>
  <rcc rId="7172" sId="1" numFmtId="34">
    <nc r="G115">
      <v>3.7370000000000001</v>
    </nc>
  </rcc>
  <rcc rId="7173" sId="1" numFmtId="34">
    <nc r="H115">
      <v>18.079999999999998</v>
    </nc>
  </rcc>
  <rcc rId="7174" sId="1" numFmtId="34">
    <nc r="H116">
      <v>3.4430000000000001</v>
    </nc>
  </rcc>
  <rcc rId="7175" sId="1" numFmtId="34">
    <nc r="G117">
      <v>6.9089999999999998</v>
    </nc>
  </rcc>
  <rcc rId="7176" sId="1" numFmtId="34">
    <nc r="G118">
      <v>4.6559999999999997</v>
    </nc>
  </rcc>
  <rcc rId="7177" sId="1" numFmtId="34">
    <nc r="H119">
      <v>2.919</v>
    </nc>
  </rcc>
  <rcc rId="7178" sId="1" numFmtId="34">
    <nc r="H120">
      <v>4.6120000000000001</v>
    </nc>
  </rcc>
  <rcc rId="7179" sId="1" numFmtId="34">
    <nc r="H121">
      <v>13.308</v>
    </nc>
  </rcc>
  <rcc rId="7180" sId="1" numFmtId="34">
    <nc r="G122">
      <v>5.1020000000000003</v>
    </nc>
  </rcc>
  <rcc rId="7181" sId="1" numFmtId="34">
    <nc r="H122">
      <v>2.0299999999999998</v>
    </nc>
  </rcc>
  <rcc rId="7182" sId="1" numFmtId="34">
    <nc r="G123">
      <v>12.481</v>
    </nc>
  </rcc>
  <rcc rId="7183" sId="1" numFmtId="34">
    <nc r="G124">
      <v>3.1030000000000002</v>
    </nc>
  </rcc>
  <rcc rId="7184" sId="1" numFmtId="34">
    <nc r="H124">
      <v>4.0069999999999997</v>
    </nc>
  </rcc>
  <rcc rId="7185" sId="1" numFmtId="34">
    <nc r="E125">
      <v>2.9689999999999999</v>
    </nc>
  </rcc>
  <rcc rId="7186" sId="1" numFmtId="34">
    <nc r="H125">
      <v>7.3039999999999994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2" sId="1">
    <oc r="I80">
      <v>1.516</v>
    </oc>
    <nc r="I80"/>
  </rcc>
  <rcc rId="7533" sId="1">
    <oc r="I87">
      <v>2.7770000000000001</v>
    </oc>
    <nc r="I87"/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87" sId="1" numFmtId="34">
    <nc r="G43">
      <v>1.492</v>
    </nc>
  </rcc>
  <rcc rId="7188" sId="1" numFmtId="34">
    <nc r="H43">
      <v>15.11</v>
    </nc>
  </rcc>
  <rcc rId="7189" sId="1" numFmtId="34">
    <nc r="H44">
      <v>1.7789999999999999</v>
    </nc>
  </rcc>
  <rcc rId="7190" sId="1" numFmtId="34">
    <nc r="H45">
      <v>6.3390000000000004</v>
    </nc>
  </rcc>
  <rcc rId="7191" sId="1" numFmtId="34">
    <nc r="H46">
      <v>2.2549999999999999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2" sId="1" numFmtId="34">
    <nc r="G133">
      <v>96.628</v>
    </nc>
  </rcc>
  <rcc rId="7193" sId="1" numFmtId="34">
    <nc r="H135">
      <v>3.0649999999999999</v>
    </nc>
  </rcc>
  <rcc rId="7194" sId="1">
    <nc r="H134">
      <v>6.4960000000000004</v>
    </nc>
  </rcc>
  <rcc rId="7195" sId="1">
    <nc r="G134">
      <v>11.938000000000001</v>
    </nc>
  </rcc>
  <rcc rId="7196" sId="1">
    <nc r="F134">
      <v>4.1390000000000002</v>
    </nc>
  </rcc>
  <rcc rId="7197" sId="1">
    <nc r="E134">
      <v>3.1509999999999998</v>
    </nc>
  </rcc>
  <rcv guid="{36B840EE-48CB-4C76-9357-A103560BC3F6}" action="delete"/>
  <rdn rId="0" localSheetId="1" customView="1" name="Z_36B840EE_48CB_4C76_9357_A103560BC3F6_.wvu.FilterData" hidden="1" oldHidden="1">
    <formula>'12.19'!$A$6:$N$159</formula>
    <oldFormula>'12.19'!$A$6:$N$159</oldFormula>
  </rdn>
  <rcv guid="{36B840EE-48CB-4C76-9357-A103560BC3F6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9" sId="1">
    <nc r="G159">
      <v>336.78</v>
    </nc>
  </rcc>
  <rcc rId="7200" sId="1" numFmtId="34">
    <nc r="H22">
      <v>6.7190000000000003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1" sId="1" numFmtId="34">
    <nc r="E23">
      <v>940.80399999999997</v>
    </nc>
  </rcc>
  <rcc rId="7202" sId="1">
    <nc r="G23">
      <v>121.806</v>
    </nc>
  </rcc>
  <rcc rId="7203" sId="1" numFmtId="34">
    <nc r="H23">
      <v>62.707999999999998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4" sId="1">
    <nc r="G154">
      <v>428.70499999999998</v>
    </nc>
  </rcc>
  <rcc rId="7205" sId="1">
    <nc r="H154">
      <v>30.29</v>
    </nc>
  </rcc>
  <rcc rId="7206" sId="1">
    <nc r="G155">
      <v>23.745000000000001</v>
    </nc>
  </rcc>
  <rcc rId="7207" sId="1">
    <nc r="H155">
      <v>17.725999999999999</v>
    </nc>
  </rcc>
  <rcc rId="7208" sId="1">
    <nc r="H156">
      <v>13.125999999999999</v>
    </nc>
  </rcc>
  <rcc rId="7209" sId="1">
    <nc r="G156">
      <v>14.872</v>
    </nc>
  </rcc>
  <rcc rId="7210" sId="1">
    <nc r="H158">
      <v>7.7930000000000001</v>
    </nc>
  </rcc>
  <rcc rId="7211" sId="1">
    <nc r="G158">
      <v>14.91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2" sId="1" numFmtId="34">
    <nc r="H47">
      <v>7214.9669999999996</v>
    </nc>
  </rcc>
  <rcc rId="7213" sId="1" numFmtId="34">
    <nc r="G47">
      <v>4306.43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4" sId="1" numFmtId="34">
    <nc r="E14">
      <v>504.8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5" sId="1" numFmtId="34">
    <nc r="H13">
      <v>13.151999999999999</v>
    </nc>
  </rcc>
  <rcc rId="7216" sId="1" numFmtId="4">
    <nc r="G13">
      <v>27.513000000000002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7" sId="1">
    <nc r="H29">
      <v>0.89700000000000002</v>
    </nc>
  </rcc>
  <rcc rId="7218" sId="1">
    <nc r="G29">
      <v>1.5309999999999999</v>
    </nc>
  </rcc>
  <rcc rId="7219" sId="1" numFmtId="34">
    <nc r="H30">
      <v>4.806</v>
    </nc>
  </rcc>
  <rcc rId="7220" sId="1" numFmtId="34">
    <nc r="H31">
      <v>1.571</v>
    </nc>
  </rcc>
  <rcc rId="7221" sId="1" numFmtId="34">
    <nc r="G32">
      <v>3.4279999999999999</v>
    </nc>
  </rcc>
  <rcc rId="7222" sId="1" numFmtId="34">
    <nc r="E33">
      <v>0.89500000000000002</v>
    </nc>
  </rcc>
  <rcc rId="7223" sId="1" numFmtId="34">
    <nc r="G33">
      <v>154.91499999999999</v>
    </nc>
  </rcc>
  <rcc rId="7224" sId="1" numFmtId="34">
    <nc r="H33">
      <v>26.655000000000001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5" sId="1">
    <nc r="G157">
      <v>190.37700000000001</v>
    </nc>
  </rcc>
  <rcc rId="7226" sId="1">
    <nc r="H157">
      <v>57.56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4" sId="1">
    <nc r="H102">
      <v>247.404</v>
    </nc>
  </rcc>
  <rcc rId="7535" sId="1">
    <nc r="G104">
      <v>10.478</v>
    </nc>
  </rcc>
  <rcc rId="7536" sId="1">
    <nc r="G102">
      <v>161.09899999999999</v>
    </nc>
  </rcc>
  <rcc rId="7537" sId="1">
    <nc r="G103">
      <v>9.1129999999999995</v>
    </nc>
  </rcc>
  <rcc rId="7538" sId="1">
    <nc r="G105">
      <v>8.07</v>
    </nc>
  </rcc>
  <rcc rId="7539" sId="1">
    <nc r="H103">
      <v>1.276</v>
    </nc>
  </rcc>
  <rcc rId="7540" sId="1">
    <nc r="H104">
      <v>1.9530000000000001</v>
    </nc>
  </rcc>
  <rcc rId="7541" sId="1">
    <nc r="H105">
      <v>5.76</v>
    </nc>
  </rcc>
  <rcc rId="7542" sId="1">
    <nc r="G106">
      <v>7.5529999999999999</v>
    </nc>
  </rcc>
  <rcc rId="7543" sId="1">
    <nc r="H106">
      <v>4.3409999999999993</v>
    </nc>
  </rcc>
  <rcv guid="{D85EF2A6-79CD-475F-86B8-DF8230EBC20F}" action="delete"/>
  <rdn rId="0" localSheetId="1" customView="1" name="Z_D85EF2A6_79CD_475F_86B8_DF8230EBC20F_.wvu.FilterData" hidden="1" oldHidden="1">
    <formula>'01.2020'!$A$6:$S$159</formula>
    <oldFormula>'01.2020'!$A$6:$R$159</oldFormula>
  </rdn>
  <rcv guid="{D85EF2A6-79CD-475F-86B8-DF8230EBC20F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7" sId="1">
    <oc r="H157">
      <v>57.56</v>
    </oc>
    <nc r="H157">
      <v>57.566000000000003</v>
    </nc>
  </rcc>
  <rcc rId="7228" sId="1">
    <oc r="G157">
      <v>190.37700000000001</v>
    </oc>
    <nc r="G157">
      <v>190.37799999999999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9" sId="1" numFmtId="34">
    <nc r="G7">
      <v>5.4950000000000001</v>
    </nc>
  </rcc>
  <rcc rId="7230" sId="1" numFmtId="34">
    <nc r="H7">
      <v>9.3780000000000001</v>
    </nc>
  </rcc>
  <rcv guid="{001A80F2-4A1F-4F95-949B-9B4E8BBD4BE3}" action="delete"/>
  <rdn rId="0" localSheetId="1" customView="1" name="Z_001A80F2_4A1F_4F95_949B_9B4E8BBD4BE3_.wvu.FilterData" hidden="1" oldHidden="1">
    <formula>'12.19'!$A$6:$N$159</formula>
    <oldFormula>'12.19'!$A$6:$N$159</oldFormula>
  </rdn>
  <rcv guid="{001A80F2-4A1F-4F95-949B-9B4E8BBD4BE3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2" sId="1" numFmtId="34">
    <nc r="G15">
      <v>3.53</v>
    </nc>
  </rcc>
  <rcc rId="7233" sId="1" numFmtId="34">
    <nc r="H16">
      <v>17.745999999999999</v>
    </nc>
  </rcc>
  <rcc rId="7234" sId="1" numFmtId="34">
    <nc r="H17">
      <v>2.8410000000000002</v>
    </nc>
  </rcc>
  <rcc rId="7235" sId="1" numFmtId="34">
    <nc r="G18">
      <v>1.603</v>
    </nc>
  </rcc>
  <rcc rId="7236" sId="1" numFmtId="34">
    <nc r="H18">
      <v>2.3319999999999999</v>
    </nc>
  </rcc>
  <rcc rId="7237" sId="1" numFmtId="34">
    <nc r="H19">
      <v>14.795999999999999</v>
    </nc>
  </rcc>
  <rcc rId="7238" sId="1" numFmtId="34">
    <nc r="G16">
      <v>889.71799999999996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73" sId="1">
    <nc r="H161">
      <v>23.41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74" sId="1">
    <nc r="H110">
      <v>3.0350000000000001</v>
    </nc>
  </rcc>
  <rcc rId="7775" sId="1">
    <nc r="H109">
      <v>5.8049999999999997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76" sId="1">
    <oc r="D107">
      <f>SUM(E107:H107)</f>
    </oc>
    <nc r="D107"/>
  </rcc>
  <rcc rId="7777" sId="1">
    <oc r="E107">
      <v>16.969000000000001</v>
    </oc>
    <nc r="E107"/>
  </rcc>
  <rcc rId="7778" sId="1">
    <oc r="G107">
      <v>47.162999999999997</v>
    </oc>
    <nc r="G107"/>
  </rcc>
  <rcc rId="7779" sId="1">
    <oc r="H107">
      <v>10.079000000000001</v>
    </oc>
    <nc r="H107"/>
  </rcc>
  <rcc rId="7780" sId="1">
    <oc r="D108">
      <f>SUM(E108:H108)</f>
    </oc>
    <nc r="D108"/>
  </rcc>
  <rcc rId="7781" sId="1">
    <oc r="H108">
      <v>6.3120000000000003</v>
    </oc>
    <nc r="H108"/>
  </rcc>
  <rcc rId="7782" sId="1">
    <oc r="D109">
      <f>SUM(E109:H109)</f>
    </oc>
    <nc r="D109"/>
  </rcc>
  <rcc rId="7783" sId="1">
    <oc r="H109">
      <v>5.8049999999999997</v>
    </oc>
    <nc r="H109"/>
  </rcc>
  <rcc rId="7784" sId="1">
    <oc r="D110">
      <f>SUM(E110:H110)</f>
    </oc>
    <nc r="D110"/>
  </rcc>
  <rcc rId="7785" sId="1">
    <oc r="H110">
      <v>3.0350000000000001</v>
    </oc>
    <nc r="H110"/>
  </rcc>
  <rcc rId="7786" sId="1">
    <oc r="D111">
      <f>SUM(E111:H111)</f>
    </oc>
    <nc r="D111"/>
  </rcc>
  <rcc rId="7787" sId="1">
    <oc r="D112">
      <f>SUM(E112:H112)</f>
    </oc>
    <nc r="D112"/>
  </rcc>
  <rcc rId="7788" sId="1">
    <oc r="D113">
      <f>SUM(E113:H113)</f>
    </oc>
    <nc r="D113"/>
  </rcc>
  <rcc rId="7789" sId="1">
    <oc r="G113">
      <v>1.1200000000000001</v>
    </oc>
    <nc r="G113"/>
  </rcc>
  <rcc rId="7790" sId="1">
    <oc r="G161">
      <v>6.5910000000000002</v>
    </oc>
    <nc r="G161"/>
  </rcc>
  <rcc rId="7791" sId="1">
    <oc r="H161">
      <v>23.41</v>
    </oc>
    <nc r="H161"/>
  </rcc>
  <rcv guid="{36B840EE-48CB-4C76-9357-A103560BC3F6}" action="delete"/>
  <rdn rId="0" localSheetId="1" customView="1" name="Z_36B840EE_48CB_4C76_9357_A103560BC3F6_.wvu.FilterData" hidden="1" oldHidden="1">
    <formula>'01.2020'!$A$6:$N$159</formula>
    <oldFormula>'01.2020'!$A$6:$N$159</oldFormula>
  </rdn>
  <rcv guid="{36B840EE-48CB-4C76-9357-A103560BC3F6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93" sId="1" numFmtId="34">
    <nc r="G7">
      <v>3.7930000000000001</v>
    </nc>
  </rcc>
  <rcc rId="7794" sId="1" numFmtId="34">
    <nc r="H7">
      <v>6.6580000000000004</v>
    </nc>
  </rcc>
  <rcv guid="{001A80F2-4A1F-4F95-949B-9B4E8BBD4BE3}" action="delete"/>
  <rdn rId="0" localSheetId="1" customView="1" name="Z_001A80F2_4A1F_4F95_949B_9B4E8BBD4BE3_.wvu.FilterData" hidden="1" oldHidden="1">
    <formula>'01.2020'!$A$6:$N$159</formula>
    <oldFormula>'01.2020'!$A$6:$N$159</oldFormula>
  </rdn>
  <rcv guid="{001A80F2-4A1F-4F95-949B-9B4E8BBD4BE3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96" sId="1">
    <nc r="O2">
      <v>1000</v>
    </nc>
  </rcc>
  <rcc rId="7797" sId="1" numFmtId="34">
    <nc r="G15">
      <v>6.5979999999999999</v>
    </nc>
  </rcc>
  <rcc rId="7798" sId="1" numFmtId="34">
    <nc r="H15">
      <v>0</v>
    </nc>
  </rcc>
  <rcc rId="7799" sId="1" numFmtId="34">
    <nc r="G16">
      <v>886.29899999999998</v>
    </nc>
  </rcc>
  <rcc rId="7800" sId="1" numFmtId="34">
    <nc r="H16">
      <v>14.356999999999999</v>
    </nc>
  </rcc>
  <rcc rId="7801" sId="1" numFmtId="34">
    <nc r="G17">
      <v>0</v>
    </nc>
  </rcc>
  <rcc rId="7802" sId="1" numFmtId="34">
    <nc r="H17">
      <v>6.5659999999999998</v>
    </nc>
  </rcc>
  <rcc rId="7803" sId="1" numFmtId="34">
    <nc r="G18">
      <v>4.2190000000000003</v>
    </nc>
  </rcc>
  <rcc rId="7804" sId="1" numFmtId="34">
    <nc r="H18">
      <v>2.5550000000000002</v>
    </nc>
  </rcc>
  <rcc rId="7805" sId="1" numFmtId="34">
    <nc r="G19">
      <v>0</v>
    </nc>
  </rcc>
  <rcc rId="7806" sId="1" numFmtId="34">
    <nc r="H19">
      <v>14.862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07" sId="1" numFmtId="34">
    <nc r="G21">
      <v>958.86300000000006</v>
    </nc>
  </rcc>
  <rcc rId="7808" sId="1" numFmtId="34">
    <nc r="H21">
      <v>7.8650000000000002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09" sId="1">
    <nc r="D107">
      <f>SUM(E107:I107)</f>
    </nc>
  </rcc>
  <rcc rId="7810" sId="1">
    <nc r="D108">
      <f>SUM(E108:I108)</f>
    </nc>
  </rcc>
  <rcc rId="7811" sId="1">
    <nc r="D109">
      <f>SUM(E109:I109)</f>
    </nc>
  </rcc>
  <rcc rId="7812" sId="1">
    <nc r="D110">
      <f>SUM(E110:I110)</f>
    </nc>
  </rcc>
  <rcc rId="7813" sId="1">
    <nc r="D111">
      <f>SUM(E111:I111)</f>
    </nc>
  </rcc>
  <rcc rId="7814" sId="1">
    <nc r="D112">
      <f>SUM(E112:I112)</f>
    </nc>
  </rcc>
  <rcc rId="7815" sId="1">
    <nc r="D113">
      <f>SUM(E113:I113)</f>
    </nc>
  </rcc>
  <rcc rId="7816" sId="1">
    <nc r="G113">
      <v>1.1200000000000001</v>
    </nc>
  </rcc>
  <rcc rId="7817" sId="1">
    <nc r="E107">
      <v>16.561</v>
    </nc>
  </rcc>
  <rcc rId="7818" sId="1">
    <nc r="G107">
      <v>47.513999999999996</v>
    </nc>
  </rcc>
  <rcc rId="7819" sId="1">
    <nc r="H107">
      <v>9.6349999999999998</v>
    </nc>
  </rcc>
  <rcc rId="7820" sId="1">
    <nc r="G108">
      <v>42.593000000000004</v>
    </nc>
  </rcc>
  <rcc rId="7821" sId="1">
    <nc r="H108">
      <v>29.986999999999998</v>
    </nc>
  </rcc>
  <rcc rId="7822" sId="1">
    <nc r="H109">
      <v>5.7940000000000005</v>
    </nc>
  </rcc>
  <rcc rId="7823" sId="1">
    <nc r="G109">
      <v>13.138</v>
    </nc>
  </rcc>
  <rcc rId="7824" sId="1">
    <nc r="F110">
      <v>2.8879999999999999</v>
    </nc>
  </rcc>
  <rcc rId="7825" sId="1">
    <nc r="G110">
      <v>23.715</v>
    </nc>
  </rcc>
  <rcc rId="7826" sId="1">
    <nc r="H110">
      <v>3.0209999999999999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5" sId="1">
    <nc r="G148">
      <v>319.84800000000001</v>
    </nc>
  </rcc>
  <rcc rId="7546" sId="1" numFmtId="34">
    <nc r="E26">
      <v>10.096</v>
    </nc>
  </rcc>
  <rcc rId="7547" sId="1" numFmtId="34">
    <nc r="G26">
      <v>3.48</v>
    </nc>
  </rcc>
  <rcc rId="7548" sId="1" numFmtId="34">
    <nc r="G27">
      <v>683.01800000000026</v>
    </nc>
  </rcc>
  <rcc rId="7549" sId="1" numFmtId="34">
    <nc r="F27">
      <v>12.263000000000002</v>
    </nc>
  </rcc>
  <rcc rId="7550" sId="1" numFmtId="34">
    <nc r="H27">
      <v>391.41900000000038</v>
    </nc>
  </rcc>
  <rcc rId="7551" sId="1" numFmtId="34">
    <nc r="E27">
      <v>67.962999999999994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7" sId="1">
    <nc r="G111">
      <v>3.0859999999999999</v>
    </nc>
  </rcc>
  <rcc rId="7828" sId="1">
    <nc r="H112">
      <v>1.4750000000000001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9" sId="1">
    <nc r="E138">
      <v>1910.355</v>
    </nc>
  </rcc>
  <rcc rId="7830" sId="1">
    <nc r="E150">
      <v>2.577</v>
    </nc>
  </rcc>
  <rcc rId="7831" sId="1">
    <nc r="G151">
      <v>7.0830000000000002</v>
    </nc>
  </rcc>
  <rcc rId="7832" sId="1">
    <nc r="H151">
      <v>11.524999999999999</v>
    </nc>
  </rcc>
  <rcc rId="7833" sId="1">
    <nc r="G152">
      <v>57.692999999999998</v>
    </nc>
  </rcc>
  <rcc rId="7834" sId="1">
    <nc r="H152">
      <v>34.222000000000001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5" sId="1">
    <nc r="E153">
      <v>4790.5119999999997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6" sId="1">
    <nc r="G78">
      <v>4.62</v>
    </nc>
  </rcc>
  <rcc rId="7837" sId="1">
    <nc r="H78">
      <v>1.081</v>
    </nc>
  </rcc>
  <rcc rId="7838" sId="1">
    <nc r="G79">
      <v>3.6999999999999998E-2</v>
    </nc>
  </rcc>
  <rcc rId="7839" sId="1">
    <nc r="H79">
      <v>0.11600000000000001</v>
    </nc>
  </rcc>
  <rcc rId="7840" sId="1">
    <nc r="E80">
      <v>3.343</v>
    </nc>
  </rcc>
  <rcc rId="7841" sId="1">
    <nc r="G80">
      <v>15.958</v>
    </nc>
  </rcc>
  <rcc rId="7842" sId="1">
    <nc r="H80">
      <v>48.147000000000006</v>
    </nc>
  </rcc>
  <rcc rId="7843" sId="1">
    <nc r="I80">
      <v>1.4930000000000001</v>
    </nc>
  </rcc>
  <rcc rId="7844" sId="1">
    <nc r="G81">
      <v>4.3579999999999997</v>
    </nc>
  </rcc>
  <rcc rId="7845" sId="1">
    <nc r="H81">
      <v>4.0599999999999996</v>
    </nc>
  </rcc>
  <rcc rId="7846" sId="1">
    <nc r="G82">
      <v>89.157000000000011</v>
    </nc>
  </rcc>
  <rcc rId="7847" sId="1">
    <nc r="H82">
      <v>104.083</v>
    </nc>
  </rcc>
  <rcc rId="7848" sId="1">
    <nc r="G83">
      <v>6.6680000000000001</v>
    </nc>
  </rcc>
  <rcc rId="7849" sId="1">
    <nc r="H83">
      <v>2.589</v>
    </nc>
  </rcc>
  <rcc rId="7850" sId="1">
    <nc r="E84">
      <v>2.4169999999999998</v>
    </nc>
  </rcc>
  <rcc rId="7851" sId="1">
    <nc r="H85">
      <v>4.1000000000000002E-2</v>
    </nc>
  </rcc>
  <rcc rId="7852" sId="1">
    <nc r="G86">
      <v>1.851</v>
    </nc>
  </rcc>
  <rcc rId="7853" sId="1">
    <nc r="H86">
      <v>1.9</v>
    </nc>
  </rcc>
  <rcc rId="7854" sId="1">
    <nc r="E87">
      <v>1.6080000000000001</v>
    </nc>
  </rcc>
  <rcc rId="7855" sId="1">
    <nc r="H88">
      <v>2.3759999999999999</v>
    </nc>
  </rcc>
  <rcc rId="7856" sId="1">
    <nc r="G89">
      <v>1.9039999999999999</v>
    </nc>
  </rcc>
  <rcc rId="7857" sId="1">
    <nc r="H89">
      <v>0.15</v>
    </nc>
  </rcc>
  <rcc rId="7858" sId="1">
    <nc r="G90">
      <v>9.0421429999999994</v>
    </nc>
  </rcc>
  <rcc rId="7859" sId="1" numFmtId="4">
    <nc r="H90">
      <v>6</v>
    </nc>
  </rcc>
  <rcc rId="7860" sId="1">
    <nc r="G91">
      <v>147.90700000000001</v>
    </nc>
  </rcc>
  <rcc rId="7861" sId="1">
    <nc r="H91">
      <v>0.83</v>
    </nc>
  </rcc>
  <rcc rId="7862" sId="1">
    <nc r="G92">
      <v>0.26600000000000001</v>
    </nc>
  </rcc>
  <rcc rId="7863" sId="1">
    <nc r="H92">
      <v>2.1069999999999998</v>
    </nc>
  </rcc>
  <rcc rId="7864" sId="1">
    <nc r="G93">
      <v>2.6</v>
    </nc>
  </rcc>
  <rcc rId="7865" sId="1">
    <nc r="H93">
      <v>5</v>
    </nc>
  </rcc>
  <rcc rId="7866" sId="1" numFmtId="4">
    <nc r="H94">
      <v>2.4039999999999999</v>
    </nc>
  </rcc>
  <rcc rId="7867" sId="1">
    <nc r="E95">
      <v>5.17</v>
    </nc>
  </rcc>
  <rcc rId="7868" sId="1">
    <nc r="H96">
      <v>2.0990000000000002</v>
    </nc>
  </rcc>
  <rcc rId="7869" sId="1">
    <nc r="H97">
      <v>2.641</v>
    </nc>
  </rcc>
  <rcc rId="7870" sId="1">
    <nc r="G98">
      <v>57.793999999999997</v>
    </nc>
  </rcc>
  <rcc rId="7871" sId="1">
    <nc r="H98">
      <v>0.82052999999999998</v>
    </nc>
  </rcc>
  <rcv guid="{001A80F2-4A1F-4F95-949B-9B4E8BBD4BE3}" action="delete"/>
  <rdn rId="0" localSheetId="1" customView="1" name="Z_001A80F2_4A1F_4F95_949B_9B4E8BBD4BE3_.wvu.FilterData" hidden="1" oldHidden="1">
    <formula>'01.2020'!$A$6:$N$159</formula>
    <oldFormula>'01.2020'!$A$6:$N$159</oldFormula>
  </rdn>
  <rcv guid="{001A80F2-4A1F-4F95-949B-9B4E8BBD4BE3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3" sId="1">
    <oc r="O2">
      <v>1000</v>
    </oc>
    <nc r="O2"/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4" sId="1" numFmtId="19">
    <oc r="H2">
      <v>43831</v>
    </oc>
    <nc r="H2">
      <v>43862</v>
    </nc>
  </rcc>
  <rcc rId="7875" sId="1" numFmtId="34">
    <oc r="G7">
      <v>3.7930000000000001</v>
    </oc>
    <nc r="G7"/>
  </rcc>
  <rcc rId="7876" sId="1" numFmtId="34">
    <oc r="H7">
      <v>6.6580000000000004</v>
    </oc>
    <nc r="H7"/>
  </rcc>
  <rcc rId="7877" sId="1">
    <oc r="G8">
      <f>7.238+710.432</f>
    </oc>
    <nc r="G8"/>
  </rcc>
  <rcc rId="7878" sId="1" numFmtId="34">
    <oc r="H8">
      <v>1.758</v>
    </oc>
    <nc r="H8"/>
  </rcc>
  <rcc rId="7879" sId="1" numFmtId="34">
    <oc r="E9">
      <v>1.92</v>
    </oc>
    <nc r="E9"/>
  </rcc>
  <rcc rId="7880" sId="1" numFmtId="34">
    <oc r="G9">
      <v>1.286</v>
    </oc>
    <nc r="G9"/>
  </rcc>
  <rcc rId="7881" sId="1" numFmtId="34">
    <oc r="H9">
      <v>10.532999999999999</v>
    </oc>
    <nc r="H9"/>
  </rcc>
  <rcc rId="7882" sId="1" numFmtId="34">
    <oc r="G10">
      <v>1.1240000000000001</v>
    </oc>
    <nc r="G10"/>
  </rcc>
  <rcc rId="7883" sId="1" numFmtId="34">
    <oc r="G11">
      <v>10.166</v>
    </oc>
    <nc r="G11"/>
  </rcc>
  <rcc rId="7884" sId="1" numFmtId="34">
    <oc r="H11">
      <v>0.65</v>
    </oc>
    <nc r="H11"/>
  </rcc>
  <rcc rId="7885" sId="1" numFmtId="34">
    <oc r="H12">
      <v>3.222</v>
    </oc>
    <nc r="H12"/>
  </rcc>
  <rcc rId="7886" sId="1" numFmtId="4">
    <oc r="G13">
      <v>19.684999999999999</v>
    </oc>
    <nc r="G13"/>
  </rcc>
  <rcc rId="7887" sId="1" numFmtId="34">
    <oc r="H13">
      <v>9.3750000000000018</v>
    </oc>
    <nc r="H13"/>
  </rcc>
  <rcc rId="7888" sId="1" numFmtId="34">
    <oc r="E14">
      <v>555.63200000000006</v>
    </oc>
    <nc r="E14"/>
  </rcc>
  <rcc rId="7889" sId="1" numFmtId="34">
    <oc r="G15">
      <v>6.5979999999999999</v>
    </oc>
    <nc r="G15"/>
  </rcc>
  <rcc rId="7890" sId="1" numFmtId="34">
    <oc r="H15">
      <v>0</v>
    </oc>
    <nc r="H15"/>
  </rcc>
  <rcc rId="7891" sId="1" numFmtId="34">
    <oc r="G16">
      <v>886.29899999999998</v>
    </oc>
    <nc r="G16"/>
  </rcc>
  <rcc rId="7892" sId="1" numFmtId="34">
    <oc r="H16">
      <v>14.356999999999999</v>
    </oc>
    <nc r="H16"/>
  </rcc>
  <rcc rId="7893" sId="1" numFmtId="34">
    <oc r="G17">
      <v>0</v>
    </oc>
    <nc r="G17"/>
  </rcc>
  <rcc rId="7894" sId="1" numFmtId="34">
    <oc r="H17">
      <v>6.5659999999999998</v>
    </oc>
    <nc r="H17"/>
  </rcc>
  <rcc rId="7895" sId="1" numFmtId="34">
    <oc r="G18">
      <v>4.2190000000000003</v>
    </oc>
    <nc r="G18"/>
  </rcc>
  <rcc rId="7896" sId="1" numFmtId="34">
    <oc r="H18">
      <v>2.5550000000000002</v>
    </oc>
    <nc r="H18"/>
  </rcc>
  <rcc rId="7897" sId="1" numFmtId="34">
    <oc r="G19">
      <v>0</v>
    </oc>
    <nc r="G19"/>
  </rcc>
  <rcc rId="7898" sId="1" numFmtId="34">
    <oc r="H19">
      <v>14.862</v>
    </oc>
    <nc r="H19"/>
  </rcc>
  <rcc rId="7899" sId="1" numFmtId="34">
    <oc r="G21">
      <v>958.86300000000006</v>
    </oc>
    <nc r="G21"/>
  </rcc>
  <rcc rId="7900" sId="1" numFmtId="34">
    <oc r="H21">
      <v>7.8650000000000002</v>
    </oc>
    <nc r="H21"/>
  </rcc>
  <rcc rId="7901" sId="1" numFmtId="34">
    <oc r="H22">
      <v>6.7350000000000003</v>
    </oc>
    <nc r="H22"/>
  </rcc>
  <rcc rId="7902" sId="1" numFmtId="34">
    <oc r="E23">
      <v>928.01499999999999</v>
    </oc>
    <nc r="E23"/>
  </rcc>
  <rcc rId="7903" sId="1">
    <oc r="G23">
      <v>147.827</v>
    </oc>
    <nc r="G23"/>
  </rcc>
  <rcc rId="7904" sId="1" numFmtId="34">
    <oc r="H23">
      <v>93.131</v>
    </oc>
    <nc r="H23"/>
  </rcc>
  <rcc rId="7905" sId="1">
    <oc r="G24">
      <f>614.167-2.551</f>
    </oc>
    <nc r="G24"/>
  </rcc>
  <rcc rId="7906" sId="1" numFmtId="34">
    <oc r="H24">
      <v>605.65500000000043</v>
    </oc>
    <nc r="H24"/>
  </rcc>
  <rcc rId="7907" sId="1" numFmtId="34">
    <oc r="E25">
      <v>3.6270000000000002</v>
    </oc>
    <nc r="E25"/>
  </rcc>
  <rcc rId="7908" sId="1" numFmtId="34">
    <oc r="E26">
      <v>10.096</v>
    </oc>
    <nc r="E26"/>
  </rcc>
  <rcc rId="7909" sId="1" numFmtId="34">
    <oc r="G26">
      <v>3.48</v>
    </oc>
    <nc r="G26"/>
  </rcc>
  <rcc rId="7910" sId="1" numFmtId="34">
    <oc r="E27">
      <v>57.86699999999999</v>
    </oc>
    <nc r="E27"/>
  </rcc>
  <rcc rId="7911" sId="1" numFmtId="34">
    <oc r="F27">
      <v>12.263000000000002</v>
    </oc>
    <nc r="F27"/>
  </rcc>
  <rcc rId="7912" sId="1" numFmtId="34">
    <oc r="G27">
      <v>679.53800000000001</v>
    </oc>
    <nc r="G27"/>
  </rcc>
  <rcc rId="7913" sId="1" numFmtId="34">
    <oc r="H27">
      <v>375.59899999999999</v>
    </oc>
    <nc r="H27"/>
  </rcc>
  <rcc rId="7914" sId="1" numFmtId="34">
    <oc r="H28">
      <v>15.82</v>
    </oc>
    <nc r="H28"/>
  </rcc>
  <rcc rId="7915" sId="1">
    <oc r="G29">
      <v>1.522</v>
    </oc>
    <nc r="G29"/>
  </rcc>
  <rcc rId="7916" sId="1">
    <oc r="H29">
      <v>0.88900000000000001</v>
    </oc>
    <nc r="H29"/>
  </rcc>
  <rcc rId="7917" sId="1" numFmtId="34">
    <oc r="H30">
      <v>5.5019999999999998</v>
    </oc>
    <nc r="H30"/>
  </rcc>
  <rcc rId="7918" sId="1" numFmtId="34">
    <oc r="H31">
      <v>1.601</v>
    </oc>
    <nc r="H31"/>
  </rcc>
  <rcc rId="7919" sId="1" numFmtId="34">
    <oc r="G32">
      <v>3.5700000000000003</v>
    </oc>
    <nc r="G32"/>
  </rcc>
  <rcc rId="7920" sId="1" numFmtId="34">
    <oc r="E33">
      <v>0.86799999999999999</v>
    </oc>
    <nc r="E33"/>
  </rcc>
  <rcc rId="7921" sId="1" numFmtId="34">
    <oc r="G33">
      <v>158.32399999999998</v>
    </oc>
    <nc r="G33"/>
  </rcc>
  <rcc rId="7922" sId="1" numFmtId="34">
    <oc r="H33">
      <v>25.066999999999997</v>
    </oc>
    <nc r="H33"/>
  </rcc>
  <rcc rId="7923" sId="1" numFmtId="34">
    <oc r="G34">
      <v>13.204000000000001</v>
    </oc>
    <nc r="G34"/>
  </rcc>
  <rcc rId="7924" sId="1" numFmtId="34">
    <oc r="H34">
      <v>2.1120000000000001</v>
    </oc>
    <nc r="H34"/>
  </rcc>
  <rcc rId="7925" sId="1" numFmtId="34">
    <oc r="E35">
      <v>6.66</v>
    </oc>
    <nc r="E35"/>
  </rcc>
  <rcc rId="7926" sId="1" numFmtId="34">
    <oc r="G35">
      <v>122.812</v>
    </oc>
    <nc r="G35"/>
  </rcc>
  <rcc rId="7927" sId="1" numFmtId="34">
    <oc r="H35">
      <v>36.786999999999999</v>
    </oc>
    <nc r="H35"/>
  </rcc>
  <rcc rId="7928" sId="1" numFmtId="34">
    <oc r="G36">
      <v>1.861</v>
    </oc>
    <nc r="G36"/>
  </rcc>
  <rcc rId="7929" sId="1" numFmtId="34">
    <oc r="H37">
      <v>1.214</v>
    </oc>
    <nc r="H37"/>
  </rcc>
  <rcc rId="7930" sId="1" numFmtId="34">
    <oc r="G38">
      <v>7.6870000000000003</v>
    </oc>
    <nc r="G38"/>
  </rcc>
  <rcc rId="7931" sId="1" numFmtId="34">
    <oc r="H38">
      <v>2.516</v>
    </oc>
    <nc r="H38"/>
  </rcc>
  <rcc rId="7932" sId="1" numFmtId="34">
    <oc r="G39">
      <v>2.423</v>
    </oc>
    <nc r="G39"/>
  </rcc>
  <rcc rId="7933" sId="1" numFmtId="34">
    <oc r="G40">
      <v>3.2490000000000001</v>
    </oc>
    <nc r="G40"/>
  </rcc>
  <rcc rId="7934" sId="1" numFmtId="34">
    <oc r="H40">
      <v>1.9470000000000001</v>
    </oc>
    <nc r="H40"/>
  </rcc>
  <rcc rId="7935" sId="1" numFmtId="34">
    <oc r="H41">
      <v>2.27</v>
    </oc>
    <nc r="H41"/>
  </rcc>
  <rcc rId="7936" sId="1" numFmtId="34">
    <oc r="E42">
      <v>6.6360000000000001</v>
    </oc>
    <nc r="E42"/>
  </rcc>
  <rcc rId="7937" sId="1">
    <oc r="F42">
      <v>2.0299999999999998</v>
    </oc>
    <nc r="F42"/>
  </rcc>
  <rcc rId="7938" sId="1" numFmtId="34">
    <oc r="G42">
      <v>185.541</v>
    </oc>
    <nc r="G42"/>
  </rcc>
  <rcc rId="7939" sId="1" numFmtId="34">
    <oc r="H42">
      <v>58.3</v>
    </oc>
    <nc r="H42"/>
  </rcc>
  <rcc rId="7940" sId="1" numFmtId="34">
    <oc r="G43">
      <v>3.08</v>
    </oc>
    <nc r="G43"/>
  </rcc>
  <rcc rId="7941" sId="1" numFmtId="34">
    <oc r="H43">
      <v>15.728999999999999</v>
    </oc>
    <nc r="H43"/>
  </rcc>
  <rcc rId="7942" sId="1" numFmtId="34">
    <oc r="H44">
      <v>1.78</v>
    </oc>
    <nc r="H44"/>
  </rcc>
  <rcc rId="7943" sId="1" numFmtId="34">
    <oc r="H45">
      <v>6.2839999999999998</v>
    </oc>
    <nc r="H45"/>
  </rcc>
  <rcc rId="7944" sId="1" numFmtId="34">
    <oc r="H46">
      <v>2.2549999999999999</v>
    </oc>
    <nc r="H46"/>
  </rcc>
  <rcc rId="7945" sId="1" numFmtId="34">
    <oc r="G47">
      <v>4386.3389999999999</v>
    </oc>
    <nc r="G47"/>
  </rcc>
  <rcc rId="7946" sId="1" numFmtId="34">
    <oc r="H47">
      <v>7184.585</v>
    </oc>
    <nc r="H47"/>
  </rcc>
  <rcc rId="7947" sId="1">
    <oc r="E48">
      <v>0.53500000000000003</v>
    </oc>
    <nc r="E48"/>
  </rcc>
  <rcc rId="7948" sId="1">
    <oc r="F48">
      <v>1.484</v>
    </oc>
    <nc r="F48"/>
  </rcc>
  <rcc rId="7949" sId="1">
    <oc r="G48">
      <v>92.896000000000001</v>
    </oc>
    <nc r="G48"/>
  </rcc>
  <rcc rId="7950" sId="1">
    <oc r="H48">
      <v>47.569000000000003</v>
    </oc>
    <nc r="H48"/>
  </rcc>
  <rcc rId="7951" sId="1">
    <oc r="G49">
      <v>60.332000000000001</v>
    </oc>
    <nc r="G49"/>
  </rcc>
  <rcc rId="7952" sId="1">
    <oc r="H49">
      <v>110.13200000000001</v>
    </oc>
    <nc r="H49"/>
  </rcc>
  <rcc rId="7953" sId="1">
    <oc r="G50">
      <v>21.390999999999998</v>
    </oc>
    <nc r="G50"/>
  </rcc>
  <rcc rId="7954" sId="1">
    <oc r="H50">
      <v>26.611999999999998</v>
    </oc>
    <nc r="H50"/>
  </rcc>
  <rcc rId="7955" sId="1">
    <oc r="G51">
      <v>18.216000000000001</v>
    </oc>
    <nc r="G51"/>
  </rcc>
  <rcc rId="7956" sId="1">
    <oc r="H51">
      <v>33.720999999999997</v>
    </oc>
    <nc r="H51"/>
  </rcc>
  <rcc rId="7957" sId="1">
    <oc r="G52">
      <v>7.79</v>
    </oc>
    <nc r="G52"/>
  </rcc>
  <rcc rId="7958" sId="1">
    <oc r="E53">
      <v>6.258</v>
    </oc>
    <nc r="E53"/>
  </rcc>
  <rcc rId="7959" sId="1">
    <oc r="E54">
      <v>5.2679999999999998</v>
    </oc>
    <nc r="E54"/>
  </rcc>
  <rcc rId="7960" sId="1">
    <oc r="G54">
      <v>162.268</v>
    </oc>
    <nc r="G54"/>
  </rcc>
  <rcc rId="7961" sId="1">
    <oc r="H54">
      <v>36.412999999999997</v>
    </oc>
    <nc r="H54"/>
  </rcc>
  <rcc rId="7962" sId="1">
    <oc r="G55">
      <v>3.6280000000000001</v>
    </oc>
    <nc r="G55"/>
  </rcc>
  <rcc rId="7963" sId="1">
    <oc r="H55">
      <v>2.0670000000000002</v>
    </oc>
    <nc r="H55"/>
  </rcc>
  <rcc rId="7964" sId="1">
    <oc r="E56">
      <v>3.423</v>
    </oc>
    <nc r="E56"/>
  </rcc>
  <rcc rId="7965" sId="1">
    <oc r="G56">
      <v>19.155000000000001</v>
    </oc>
    <nc r="G56"/>
  </rcc>
  <rcc rId="7966" sId="1">
    <oc r="H56">
      <v>3.4060000000000001</v>
    </oc>
    <nc r="H56"/>
  </rcc>
  <rcc rId="7967" sId="1">
    <oc r="G57">
      <v>2.181</v>
    </oc>
    <nc r="G57"/>
  </rcc>
  <rcc rId="7968" sId="1">
    <oc r="G58">
      <v>1.1060000000000001</v>
    </oc>
    <nc r="G58"/>
  </rcc>
  <rcc rId="7969" sId="1" numFmtId="4">
    <oc r="G59">
      <v>2.6680000000000001</v>
    </oc>
    <nc r="G59"/>
  </rcc>
  <rcc rId="7970" sId="1" numFmtId="4">
    <oc r="H59">
      <v>3.3740000000000001</v>
    </oc>
    <nc r="H59"/>
  </rcc>
  <rcc rId="7971" sId="1" numFmtId="4">
    <oc r="G60">
      <v>134.982</v>
    </oc>
    <nc r="G60"/>
  </rcc>
  <rcc rId="7972" sId="1" numFmtId="4">
    <oc r="H60">
      <v>112.316</v>
    </oc>
    <nc r="H60"/>
  </rcc>
  <rcc rId="7973" sId="1" numFmtId="4">
    <oc r="H61">
      <v>0.98699999999999999</v>
    </oc>
    <nc r="H61"/>
  </rcc>
  <rcc rId="7974" sId="1" numFmtId="4">
    <oc r="G62">
      <v>2.1579999999999999</v>
    </oc>
    <nc r="G62"/>
  </rcc>
  <rcc rId="7975" sId="1" numFmtId="4">
    <oc r="H62">
      <v>3.6629999999999998</v>
    </oc>
    <nc r="H62"/>
  </rcc>
  <rcc rId="7976" sId="1" numFmtId="4">
    <oc r="G63">
      <v>5.7080000000000002</v>
    </oc>
    <nc r="G63"/>
  </rcc>
  <rcc rId="7977" sId="1" numFmtId="4">
    <oc r="H63">
      <v>4.6829999999999998</v>
    </oc>
    <nc r="H63"/>
  </rcc>
  <rcc rId="7978" sId="1" numFmtId="4">
    <oc r="H64">
      <v>1</v>
    </oc>
    <nc r="H64"/>
  </rcc>
  <rcc rId="7979" sId="1" numFmtId="4">
    <oc r="H65">
      <v>1.411</v>
    </oc>
    <nc r="H65"/>
  </rcc>
  <rcc rId="7980" sId="1" numFmtId="4">
    <oc r="G66">
      <v>1.161</v>
    </oc>
    <nc r="G66"/>
  </rcc>
  <rcc rId="7981" sId="1" numFmtId="4">
    <oc r="G68">
      <v>83.816000000000003</v>
    </oc>
    <nc r="G68"/>
  </rcc>
  <rcc rId="7982" sId="1" numFmtId="4">
    <oc r="G69">
      <v>2.726</v>
    </oc>
    <nc r="G69"/>
  </rcc>
  <rcc rId="7983" sId="1" numFmtId="4">
    <oc r="H70">
      <v>0.8</v>
    </oc>
    <nc r="H70"/>
  </rcc>
  <rcc rId="7984" sId="1" numFmtId="4">
    <oc r="H71">
      <v>7.3410000000000002</v>
    </oc>
    <nc r="H71"/>
  </rcc>
  <rcc rId="7985" sId="1" numFmtId="4">
    <oc r="G72">
      <v>1.1499999999999999</v>
    </oc>
    <nc r="G72"/>
  </rcc>
  <rcc rId="7986" sId="1" numFmtId="4">
    <oc r="H72">
      <v>1.371</v>
    </oc>
    <nc r="H72"/>
  </rcc>
  <rcc rId="7987" sId="1" numFmtId="4">
    <oc r="E73">
      <v>19.003</v>
    </oc>
    <nc r="E73"/>
  </rcc>
  <rcc rId="7988" sId="1" numFmtId="4">
    <oc r="G73">
      <v>397.60500000000002</v>
    </oc>
    <nc r="G73"/>
  </rcc>
  <rcc rId="7989" sId="1" numFmtId="4">
    <oc r="H73">
      <v>231.42400000000001</v>
    </oc>
    <nc r="H73"/>
  </rcc>
  <rcc rId="7990" sId="1" numFmtId="4">
    <oc r="G74">
      <v>1.0149999999999999</v>
    </oc>
    <nc r="G74"/>
  </rcc>
  <rcc rId="7991" sId="1" numFmtId="4">
    <oc r="E75">
      <v>1.88</v>
    </oc>
    <nc r="E75"/>
  </rcc>
  <rcc rId="7992" sId="1" numFmtId="4">
    <oc r="H75">
      <v>1.8009999999999999</v>
    </oc>
    <nc r="H75"/>
  </rcc>
  <rcc rId="7993" sId="1" numFmtId="4">
    <oc r="H76">
      <v>1.476</v>
    </oc>
    <nc r="H76"/>
  </rcc>
  <rcc rId="7994" sId="1" numFmtId="4">
    <oc r="G77">
      <v>3.5350000000000001</v>
    </oc>
    <nc r="G77"/>
  </rcc>
  <rcc rId="7995" sId="1" numFmtId="4">
    <oc r="H77">
      <v>1.7689999999999999</v>
    </oc>
    <nc r="H77"/>
  </rcc>
  <rcc rId="7996" sId="1">
    <oc r="G78">
      <v>4.62</v>
    </oc>
    <nc r="G78"/>
  </rcc>
  <rcc rId="7997" sId="1">
    <oc r="H78">
      <v>1.081</v>
    </oc>
    <nc r="H78"/>
  </rcc>
  <rcc rId="7998" sId="1">
    <oc r="G79">
      <v>3.6999999999999998E-2</v>
    </oc>
    <nc r="G79"/>
  </rcc>
  <rcc rId="7999" sId="1">
    <oc r="H79">
      <v>0.11600000000000001</v>
    </oc>
    <nc r="H79"/>
  </rcc>
  <rcc rId="8000" sId="1">
    <oc r="E80">
      <v>3.343</v>
    </oc>
    <nc r="E80"/>
  </rcc>
  <rcc rId="8001" sId="1">
    <oc r="G80">
      <v>15.958</v>
    </oc>
    <nc r="G80"/>
  </rcc>
  <rcc rId="8002" sId="1">
    <oc r="H80">
      <v>48.147000000000006</v>
    </oc>
    <nc r="H80"/>
  </rcc>
  <rcc rId="8003" sId="1">
    <oc r="I80">
      <v>1.4930000000000001</v>
    </oc>
    <nc r="I80"/>
  </rcc>
  <rcc rId="8004" sId="1">
    <oc r="G81">
      <v>4.3579999999999997</v>
    </oc>
    <nc r="G81"/>
  </rcc>
  <rcc rId="8005" sId="1">
    <oc r="H81">
      <v>4.0599999999999996</v>
    </oc>
    <nc r="H81"/>
  </rcc>
  <rcc rId="8006" sId="1">
    <oc r="G82">
      <v>89.157000000000011</v>
    </oc>
    <nc r="G82"/>
  </rcc>
  <rcc rId="8007" sId="1">
    <oc r="H82">
      <v>104.083</v>
    </oc>
    <nc r="H82"/>
  </rcc>
  <rcc rId="8008" sId="1">
    <oc r="G83">
      <v>6.6680000000000001</v>
    </oc>
    <nc r="G83"/>
  </rcc>
  <rcc rId="8009" sId="1">
    <oc r="H83">
      <v>2.589</v>
    </oc>
    <nc r="H83"/>
  </rcc>
  <rcc rId="8010" sId="1">
    <oc r="E84">
      <v>2.4169999999999998</v>
    </oc>
    <nc r="E84"/>
  </rcc>
  <rcc rId="8011" sId="1">
    <oc r="H85">
      <v>4.1000000000000002E-2</v>
    </oc>
    <nc r="H85"/>
  </rcc>
  <rcc rId="8012" sId="1">
    <oc r="G86">
      <v>1.851</v>
    </oc>
    <nc r="G86"/>
  </rcc>
  <rcc rId="8013" sId="1">
    <oc r="H86">
      <v>1.9</v>
    </oc>
    <nc r="H86"/>
  </rcc>
  <rcc rId="8014" sId="1">
    <oc r="E87">
      <v>1.6080000000000001</v>
    </oc>
    <nc r="E87"/>
  </rcc>
  <rcc rId="8015" sId="1">
    <oc r="H88">
      <v>2.3759999999999999</v>
    </oc>
    <nc r="H88"/>
  </rcc>
  <rcc rId="8016" sId="1">
    <oc r="G89">
      <v>1.9039999999999999</v>
    </oc>
    <nc r="G89"/>
  </rcc>
  <rcc rId="8017" sId="1">
    <oc r="H89">
      <v>0.15</v>
    </oc>
    <nc r="H89"/>
  </rcc>
  <rcc rId="8018" sId="1">
    <oc r="G90">
      <v>9.0421429999999994</v>
    </oc>
    <nc r="G90"/>
  </rcc>
  <rcc rId="8019" sId="1" numFmtId="4">
    <oc r="H90">
      <v>6</v>
    </oc>
    <nc r="H90"/>
  </rcc>
  <rcc rId="8020" sId="1">
    <oc r="G91">
      <v>147.90700000000001</v>
    </oc>
    <nc r="G91"/>
  </rcc>
  <rcc rId="8021" sId="1">
    <oc r="H91">
      <v>0.83</v>
    </oc>
    <nc r="H91"/>
  </rcc>
  <rcc rId="8022" sId="1">
    <oc r="G92">
      <v>0.26600000000000001</v>
    </oc>
    <nc r="G92"/>
  </rcc>
  <rcc rId="8023" sId="1">
    <oc r="H92">
      <v>2.1069999999999998</v>
    </oc>
    <nc r="H92"/>
  </rcc>
  <rcc rId="8024" sId="1">
    <oc r="G93">
      <v>2.6</v>
    </oc>
    <nc r="G93"/>
  </rcc>
  <rcc rId="8025" sId="1">
    <oc r="H93">
      <v>5</v>
    </oc>
    <nc r="H93"/>
  </rcc>
  <rcc rId="8026" sId="1" numFmtId="4">
    <oc r="H94">
      <v>2.4039999999999999</v>
    </oc>
    <nc r="H94"/>
  </rcc>
  <rcc rId="8027" sId="1">
    <oc r="E95">
      <v>5.17</v>
    </oc>
    <nc r="E95"/>
  </rcc>
  <rcc rId="8028" sId="1">
    <oc r="H96">
      <v>2.0990000000000002</v>
    </oc>
    <nc r="H96"/>
  </rcc>
  <rcc rId="8029" sId="1">
    <oc r="H97">
      <v>2.641</v>
    </oc>
    <nc r="H97"/>
  </rcc>
  <rcc rId="8030" sId="1">
    <oc r="G98">
      <v>57.793999999999997</v>
    </oc>
    <nc r="G98"/>
  </rcc>
  <rcc rId="8031" sId="1">
    <oc r="H98">
      <v>0.82052999999999998</v>
    </oc>
    <nc r="H98"/>
  </rcc>
  <rcc rId="8032" sId="1">
    <oc r="E99">
      <v>58.633000000000003</v>
    </oc>
    <nc r="E99"/>
  </rcc>
  <rcc rId="8033" sId="1">
    <oc r="F99">
      <v>20.692</v>
    </oc>
    <nc r="F99"/>
  </rcc>
  <rcc rId="8034" sId="1">
    <oc r="G99">
      <v>13.342000000000001</v>
    </oc>
    <nc r="G99"/>
  </rcc>
  <rcc rId="8035" sId="1">
    <oc r="I99">
      <v>0</v>
    </oc>
    <nc r="I99"/>
  </rcc>
  <rcc rId="8036" sId="1">
    <oc r="G100">
      <v>2.681</v>
    </oc>
    <nc r="G100"/>
  </rcc>
  <rcc rId="8037" sId="1">
    <oc r="I100">
      <v>0</v>
    </oc>
    <nc r="I100"/>
  </rcc>
  <rcc rId="8038" sId="1">
    <oc r="G101">
      <v>3.6309999999999998</v>
    </oc>
    <nc r="G101"/>
  </rcc>
  <rcc rId="8039" sId="1">
    <oc r="I101">
      <v>0</v>
    </oc>
    <nc r="I101"/>
  </rcc>
  <rcc rId="8040" sId="1">
    <oc r="G102">
      <v>161.09899999999999</v>
    </oc>
    <nc r="G102"/>
  </rcc>
  <rcc rId="8041" sId="1">
    <oc r="H102">
      <v>247.404</v>
    </oc>
    <nc r="H102"/>
  </rcc>
  <rcc rId="8042" sId="1">
    <oc r="G103">
      <v>9.1129999999999995</v>
    </oc>
    <nc r="G103"/>
  </rcc>
  <rcc rId="8043" sId="1">
    <oc r="H103">
      <v>1.276</v>
    </oc>
    <nc r="H103"/>
  </rcc>
  <rcc rId="8044" sId="1">
    <oc r="G104">
      <v>10.478</v>
    </oc>
    <nc r="G104"/>
  </rcc>
  <rcc rId="8045" sId="1">
    <oc r="H104">
      <v>1.9530000000000001</v>
    </oc>
    <nc r="H104"/>
  </rcc>
  <rcc rId="8046" sId="1">
    <oc r="G105">
      <v>8.07</v>
    </oc>
    <nc r="G105"/>
  </rcc>
  <rcc rId="8047" sId="1">
    <oc r="H105">
      <v>5.76</v>
    </oc>
    <nc r="H105"/>
  </rcc>
  <rcc rId="8048" sId="1">
    <oc r="G106">
      <v>7.5529999999999999</v>
    </oc>
    <nc r="G106"/>
  </rcc>
  <rcc rId="8049" sId="1">
    <oc r="H106">
      <v>4.3409999999999993</v>
    </oc>
    <nc r="H106"/>
  </rcc>
  <rcc rId="8050" sId="1">
    <oc r="E107">
      <v>16.561</v>
    </oc>
    <nc r="E107"/>
  </rcc>
  <rcc rId="8051" sId="1">
    <oc r="G107">
      <v>47.513999999999996</v>
    </oc>
    <nc r="G107"/>
  </rcc>
  <rcc rId="8052" sId="1">
    <oc r="H107">
      <v>9.6349999999999998</v>
    </oc>
    <nc r="H107"/>
  </rcc>
  <rcc rId="8053" sId="1">
    <oc r="G108">
      <v>42.593000000000004</v>
    </oc>
    <nc r="G108"/>
  </rcc>
  <rcc rId="8054" sId="1">
    <oc r="H108">
      <v>29.986999999999998</v>
    </oc>
    <nc r="H108"/>
  </rcc>
  <rcc rId="8055" sId="1">
    <oc r="G109">
      <v>13.138</v>
    </oc>
    <nc r="G109"/>
  </rcc>
  <rcc rId="8056" sId="1">
    <oc r="H109">
      <v>5.7940000000000005</v>
    </oc>
    <nc r="H109"/>
  </rcc>
  <rcc rId="8057" sId="1">
    <oc r="F110">
      <v>2.8879999999999999</v>
    </oc>
    <nc r="F110"/>
  </rcc>
  <rcc rId="8058" sId="1">
    <oc r="G110">
      <v>23.715</v>
    </oc>
    <nc r="G110"/>
  </rcc>
  <rcc rId="8059" sId="1">
    <oc r="H110">
      <v>3.0209999999999999</v>
    </oc>
    <nc r="H110"/>
  </rcc>
  <rcc rId="8060" sId="1">
    <oc r="G111">
      <v>3.0859999999999999</v>
    </oc>
    <nc r="G111"/>
  </rcc>
  <rcc rId="8061" sId="1">
    <oc r="H112">
      <v>1.4750000000000001</v>
    </oc>
    <nc r="H112"/>
  </rcc>
  <rcc rId="8062" sId="1">
    <oc r="G113">
      <v>1.1200000000000001</v>
    </oc>
    <nc r="G113"/>
  </rcc>
  <rcc rId="8063" sId="1">
    <oc r="E114">
      <v>5.4930000000000003</v>
    </oc>
    <nc r="E114"/>
  </rcc>
  <rcc rId="8064" sId="1" numFmtId="34">
    <oc r="F114">
      <v>0</v>
    </oc>
    <nc r="F114"/>
  </rcc>
  <rcc rId="8065" sId="1" numFmtId="34">
    <oc r="G114">
      <v>125.461</v>
    </oc>
    <nc r="G114"/>
  </rcc>
  <rcc rId="8066" sId="1" numFmtId="34">
    <oc r="H114">
      <v>63.805999999999997</v>
    </oc>
    <nc r="H114"/>
  </rcc>
  <rcc rId="8067" sId="1" numFmtId="34">
    <oc r="E115">
      <v>0</v>
    </oc>
    <nc r="E115"/>
  </rcc>
  <rcc rId="8068" sId="1" numFmtId="34">
    <oc r="F115">
      <v>0</v>
    </oc>
    <nc r="F115"/>
  </rcc>
  <rcc rId="8069" sId="1" numFmtId="34">
    <oc r="G115">
      <v>3.7360000000000002</v>
    </oc>
    <nc r="G115"/>
  </rcc>
  <rcc rId="8070" sId="1" numFmtId="34">
    <oc r="H115">
      <v>18.143000000000001</v>
    </oc>
    <nc r="H115"/>
  </rcc>
  <rcc rId="8071" sId="1" numFmtId="34">
    <oc r="E116">
      <v>0</v>
    </oc>
    <nc r="E116"/>
  </rcc>
  <rcc rId="8072" sId="1" numFmtId="34">
    <oc r="F116">
      <v>0</v>
    </oc>
    <nc r="F116"/>
  </rcc>
  <rcc rId="8073" sId="1" numFmtId="34">
    <oc r="G116">
      <v>0</v>
    </oc>
    <nc r="G116"/>
  </rcc>
  <rcc rId="8074" sId="1" numFmtId="34">
    <oc r="H116">
      <v>3.4140000000000001</v>
    </oc>
    <nc r="H116"/>
  </rcc>
  <rcc rId="8075" sId="1" numFmtId="34">
    <oc r="E117">
      <v>0</v>
    </oc>
    <nc r="E117"/>
  </rcc>
  <rcc rId="8076" sId="1" numFmtId="34">
    <oc r="F117">
      <v>0</v>
    </oc>
    <nc r="F117"/>
  </rcc>
  <rcc rId="8077" sId="1" numFmtId="34">
    <oc r="G117">
      <v>6.8559999999999999</v>
    </oc>
    <nc r="G117"/>
  </rcc>
  <rcc rId="8078" sId="1" numFmtId="34">
    <oc r="H117">
      <v>0</v>
    </oc>
    <nc r="H117"/>
  </rcc>
  <rcc rId="8079" sId="1" numFmtId="34">
    <oc r="E118">
      <v>0</v>
    </oc>
    <nc r="E118"/>
  </rcc>
  <rcc rId="8080" sId="1" numFmtId="34">
    <oc r="F118">
      <v>0</v>
    </oc>
    <nc r="F118"/>
  </rcc>
  <rcc rId="8081" sId="1" numFmtId="34">
    <oc r="G118">
      <v>0</v>
    </oc>
    <nc r="G118"/>
  </rcc>
  <rcc rId="8082" sId="1" numFmtId="34">
    <oc r="H118">
      <v>0</v>
    </oc>
    <nc r="H118"/>
  </rcc>
  <rcc rId="8083" sId="1" numFmtId="34">
    <oc r="E119">
      <v>0</v>
    </oc>
    <nc r="E119"/>
  </rcc>
  <rcc rId="8084" sId="1" numFmtId="34">
    <oc r="F119">
      <v>0</v>
    </oc>
    <nc r="F119"/>
  </rcc>
  <rcc rId="8085" sId="1" numFmtId="34">
    <oc r="G119">
      <v>0</v>
    </oc>
    <nc r="G119"/>
  </rcc>
  <rcc rId="8086" sId="1" numFmtId="34">
    <oc r="H119">
      <v>2.9470000000000001</v>
    </oc>
    <nc r="H119"/>
  </rcc>
  <rcc rId="8087" sId="1" numFmtId="34">
    <oc r="E120">
      <v>0</v>
    </oc>
    <nc r="E120"/>
  </rcc>
  <rcc rId="8088" sId="1" numFmtId="34">
    <oc r="F120">
      <v>0</v>
    </oc>
    <nc r="F120"/>
  </rcc>
  <rcc rId="8089" sId="1" numFmtId="34">
    <oc r="G120">
      <v>0</v>
    </oc>
    <nc r="G120"/>
  </rcc>
  <rcc rId="8090" sId="1" numFmtId="34">
    <oc r="H120">
      <v>4.6390000000000002</v>
    </oc>
    <nc r="H120"/>
  </rcc>
  <rcc rId="8091" sId="1" numFmtId="34">
    <oc r="E121">
      <v>0</v>
    </oc>
    <nc r="E121"/>
  </rcc>
  <rcc rId="8092" sId="1" numFmtId="34">
    <oc r="F121">
      <v>0</v>
    </oc>
    <nc r="F121"/>
  </rcc>
  <rcc rId="8093" sId="1" numFmtId="34">
    <oc r="G121">
      <v>0</v>
    </oc>
    <nc r="G121"/>
  </rcc>
  <rcc rId="8094" sId="1" numFmtId="34">
    <oc r="H121">
      <v>13.265000000000001</v>
    </oc>
    <nc r="H121"/>
  </rcc>
  <rcc rId="8095" sId="1" numFmtId="34">
    <oc r="E122">
      <v>0</v>
    </oc>
    <nc r="E122"/>
  </rcc>
  <rcc rId="8096" sId="1" numFmtId="34">
    <oc r="F122">
      <v>0</v>
    </oc>
    <nc r="F122"/>
  </rcc>
  <rcc rId="8097" sId="1" numFmtId="34">
    <oc r="G122">
      <v>5.0659999999999998</v>
    </oc>
    <nc r="G122"/>
  </rcc>
  <rcc rId="8098" sId="1" numFmtId="34">
    <oc r="H122">
      <v>2.0550000000000002</v>
    </oc>
    <nc r="H122"/>
  </rcc>
  <rcc rId="8099" sId="1" numFmtId="34">
    <oc r="E123">
      <v>0</v>
    </oc>
    <nc r="E123"/>
  </rcc>
  <rcc rId="8100" sId="1" numFmtId="34">
    <oc r="F123">
      <v>0</v>
    </oc>
    <nc r="F123"/>
  </rcc>
  <rcc rId="8101" sId="1" numFmtId="34">
    <oc r="G123">
      <v>94.478999999999999</v>
    </oc>
    <nc r="G123"/>
  </rcc>
  <rcc rId="8102" sId="1" numFmtId="34">
    <oc r="H123">
      <v>0</v>
    </oc>
    <nc r="H123"/>
  </rcc>
  <rcc rId="8103" sId="1" numFmtId="34">
    <oc r="E124">
      <v>0</v>
    </oc>
    <nc r="E124"/>
  </rcc>
  <rcc rId="8104" sId="1" numFmtId="34">
    <oc r="F124">
      <v>0</v>
    </oc>
    <nc r="F124"/>
  </rcc>
  <rcc rId="8105" sId="1" numFmtId="34">
    <oc r="G124">
      <v>3.0659999999999998</v>
    </oc>
    <nc r="G124"/>
  </rcc>
  <rcc rId="8106" sId="1" numFmtId="34">
    <oc r="H124">
      <v>4.117</v>
    </oc>
    <nc r="H124"/>
  </rcc>
  <rcc rId="8107" sId="1" numFmtId="34">
    <oc r="E125">
      <v>2.9830000000000001</v>
    </oc>
    <nc r="E125"/>
  </rcc>
  <rcc rId="8108" sId="1" numFmtId="34">
    <oc r="F125">
      <v>0</v>
    </oc>
    <nc r="F125"/>
  </rcc>
  <rcc rId="8109" sId="1" numFmtId="34">
    <oc r="G125">
      <v>0</v>
    </oc>
    <nc r="G125"/>
  </rcc>
  <rcc rId="8110" sId="1" numFmtId="34">
    <oc r="H125">
      <v>7.3289999999999997</v>
    </oc>
    <nc r="H125"/>
  </rcc>
  <rcc rId="8111" sId="1">
    <oc r="E126">
      <v>27.225000000000001</v>
    </oc>
    <nc r="E126"/>
  </rcc>
  <rcc rId="8112" sId="1">
    <oc r="F126">
      <v>4.109</v>
    </oc>
    <nc r="F126"/>
  </rcc>
  <rcc rId="8113" sId="1">
    <oc r="G126">
      <v>284.60300000000001</v>
    </oc>
    <nc r="G126"/>
  </rcc>
  <rcc rId="8114" sId="1">
    <oc r="H126">
      <v>181.8</v>
    </oc>
    <nc r="H126"/>
  </rcc>
  <rcc rId="8115" sId="1">
    <oc r="G127">
      <v>3.016</v>
    </oc>
    <nc r="G127"/>
  </rcc>
  <rcc rId="8116" sId="1">
    <oc r="G128">
      <v>12.781000000000001</v>
    </oc>
    <nc r="G128"/>
  </rcc>
  <rcc rId="8117" sId="1">
    <oc r="G129">
      <v>8.423</v>
    </oc>
    <nc r="G129"/>
  </rcc>
  <rcc rId="8118" sId="1">
    <oc r="H129">
      <v>4.8090000000000002</v>
    </oc>
    <nc r="H129"/>
  </rcc>
  <rcc rId="8119" sId="1">
    <oc r="G130">
      <v>1.885</v>
    </oc>
    <nc r="G130"/>
  </rcc>
  <rcc rId="8120" sId="1">
    <oc r="H130">
      <v>9.0519999999999996</v>
    </oc>
    <nc r="H130"/>
  </rcc>
  <rcc rId="8121" sId="1">
    <oc r="G131">
      <v>5.6920000000000002</v>
    </oc>
    <nc r="G131"/>
  </rcc>
  <rcc rId="8122" sId="1">
    <oc r="H131">
      <v>2.6850000000000001</v>
    </oc>
    <nc r="H131"/>
  </rcc>
  <rcc rId="8123" sId="1">
    <oc r="H132">
      <v>4.4279999999999999</v>
    </oc>
    <nc r="H132"/>
  </rcc>
  <rcc rId="8124" sId="1" numFmtId="34">
    <oc r="F133">
      <v>4.0650000000000004</v>
    </oc>
    <nc r="F133"/>
  </rcc>
  <rcc rId="8125" sId="1" numFmtId="34">
    <oc r="G133">
      <v>97.345000000000013</v>
    </oc>
    <nc r="G133"/>
  </rcc>
  <rcc rId="8126" sId="1">
    <oc r="E134">
      <v>3.15</v>
    </oc>
    <nc r="E134"/>
  </rcc>
  <rcc rId="8127" sId="1">
    <oc r="G134">
      <v>12.023</v>
    </oc>
    <nc r="G134"/>
  </rcc>
  <rcc rId="8128" sId="1">
    <oc r="H134">
      <v>6.5470000000000006</v>
    </oc>
    <nc r="H134"/>
  </rcc>
  <rcc rId="8129" sId="1" numFmtId="34">
    <oc r="H135">
      <v>3.0910000000000002</v>
    </oc>
    <nc r="H135"/>
  </rcc>
  <rcc rId="8130" sId="1" numFmtId="34">
    <oc r="E136">
      <v>33738.15</v>
    </oc>
    <nc r="E136"/>
  </rcc>
  <rcc rId="8131" sId="1">
    <oc r="F137">
      <v>721.99</v>
    </oc>
    <nc r="F137"/>
  </rcc>
  <rcc rId="8132" sId="1">
    <oc r="E138">
      <v>1910.355</v>
    </oc>
    <nc r="E138"/>
  </rcc>
  <rcc rId="8133" sId="1">
    <oc r="E140">
      <v>2.968</v>
    </oc>
    <nc r="E140"/>
  </rcc>
  <rcc rId="8134" sId="1">
    <oc r="F140">
      <v>5.9640000000000004</v>
    </oc>
    <nc r="F140"/>
  </rcc>
  <rcc rId="8135" sId="1">
    <oc r="G140">
      <v>204.46</v>
    </oc>
    <nc r="G140"/>
  </rcc>
  <rcc rId="8136" sId="1">
    <oc r="H140">
      <v>79.578000000000003</v>
    </oc>
    <nc r="H140"/>
  </rcc>
  <rcc rId="8137" sId="1">
    <oc r="G141">
      <v>1.9770000000000001</v>
    </oc>
    <nc r="G141"/>
  </rcc>
  <rcc rId="8138" sId="1">
    <oc r="H141">
      <v>4.87</v>
    </oc>
    <nc r="H141"/>
  </rcc>
  <rcc rId="8139" sId="1">
    <oc r="H143">
      <v>1.7549999999999999</v>
    </oc>
    <nc r="H143"/>
  </rcc>
  <rcc rId="8140" sId="1">
    <oc r="G144">
      <v>3.593</v>
    </oc>
    <nc r="G144"/>
  </rcc>
  <rcc rId="8141" sId="1">
    <oc r="G145">
      <v>4.6100000000000003</v>
    </oc>
    <nc r="G145"/>
  </rcc>
  <rcc rId="8142" sId="1">
    <oc r="G146">
      <v>13.605</v>
    </oc>
    <nc r="G146"/>
  </rcc>
  <rcc rId="8143" sId="1">
    <oc r="H146">
      <v>5.415</v>
    </oc>
    <nc r="H146"/>
  </rcc>
  <rcc rId="8144" sId="1">
    <oc r="E147">
      <v>1.712</v>
    </oc>
    <nc r="E147"/>
  </rcc>
  <rcc rId="8145" sId="1">
    <oc r="G148">
      <v>319.84800000000001</v>
    </oc>
    <nc r="G148"/>
  </rcc>
  <rcc rId="8146" sId="1">
    <oc r="E149">
      <v>7705.49</v>
    </oc>
    <nc r="E149"/>
  </rcc>
  <rcc rId="8147" sId="1">
    <oc r="G149">
      <v>1037.883</v>
    </oc>
    <nc r="G149"/>
  </rcc>
  <rcc rId="8148" sId="1">
    <oc r="E150">
      <v>2.577</v>
    </oc>
    <nc r="E150"/>
  </rcc>
  <rcc rId="8149" sId="1">
    <oc r="G151">
      <v>7.0830000000000002</v>
    </oc>
    <nc r="G151"/>
  </rcc>
  <rcc rId="8150" sId="1">
    <oc r="H151">
      <v>11.524999999999999</v>
    </oc>
    <nc r="H151"/>
  </rcc>
  <rcc rId="8151" sId="1">
    <oc r="G152">
      <v>57.692999999999998</v>
    </oc>
    <nc r="G152"/>
  </rcc>
  <rcc rId="8152" sId="1">
    <oc r="H152">
      <v>34.222000000000001</v>
    </oc>
    <nc r="H152"/>
  </rcc>
  <rcc rId="8153" sId="1">
    <oc r="E153">
      <v>4790.5119999999997</v>
    </oc>
    <nc r="E153"/>
  </rcc>
  <rcc rId="8154" sId="1">
    <oc r="G154">
      <v>423.67899999999963</v>
    </oc>
    <nc r="G154"/>
  </rcc>
  <rcc rId="8155" sId="1">
    <oc r="H154">
      <v>30.84</v>
    </oc>
    <nc r="H154"/>
  </rcc>
  <rcc rId="8156" sId="1">
    <oc r="G155">
      <v>23.386000000000003</v>
    </oc>
    <nc r="G155"/>
  </rcc>
  <rcc rId="8157" sId="1">
    <oc r="H155">
      <v>18.295999999999999</v>
    </oc>
    <nc r="H155"/>
  </rcc>
  <rcc rId="8158" sId="1">
    <oc r="G156">
      <v>14.878</v>
    </oc>
    <nc r="G156"/>
  </rcc>
  <rcc rId="8159" sId="1">
    <oc r="H156">
      <v>13.103</v>
    </oc>
    <nc r="H156"/>
  </rcc>
  <rcc rId="8160" sId="1">
    <oc r="G157">
      <v>187.14600000000004</v>
    </oc>
    <nc r="G157"/>
  </rcc>
  <rcc rId="8161" sId="1">
    <oc r="H157">
      <v>58.775000000000013</v>
    </oc>
    <nc r="H157"/>
  </rcc>
  <rcc rId="8162" sId="1">
    <oc r="G158">
      <v>15.232999999999999</v>
    </oc>
    <nc r="G158"/>
  </rcc>
  <rcc rId="8163" sId="1">
    <oc r="H158">
      <v>7.6359999999999992</v>
    </oc>
    <nc r="H158"/>
  </rcc>
  <rcc rId="8164" sId="1">
    <oc r="G159">
      <v>297.50700000000001</v>
    </oc>
    <nc r="G159"/>
  </rcc>
  <rcv guid="{001A80F2-4A1F-4F95-949B-9B4E8BBD4BE3}" action="delete"/>
  <rdn rId="0" localSheetId="1" customView="1" name="Z_001A80F2_4A1F_4F95_949B_9B4E8BBD4BE3_.wvu.FilterData" hidden="1" oldHidden="1">
    <formula>'02.2020'!$A$6:$N$159</formula>
    <oldFormula>'02.2020'!$A$6:$N$159</oldFormula>
  </rdn>
  <rcv guid="{001A80F2-4A1F-4F95-949B-9B4E8BBD4BE3}" action="add"/>
  <rsnm rId="8166" sheetId="1" oldName="[02.2020 Раскрытие об объеме фактического полезного отпуска электроэнергии и мощности февраль 2020.xlsx]01.2020" newName="[02.2020 Раскрытие об объеме фактического полезного отпуска электроэнергии и мощности февраль 2020.xlsx]02.2020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7" sId="1">
    <nc r="G148">
      <v>300.52499999999998</v>
    </nc>
  </rcc>
  <rcc rId="8168" sId="1">
    <nc r="H102">
      <v>217.804</v>
    </nc>
  </rcc>
  <rcc rId="8169" sId="1">
    <nc r="G102">
      <v>148.11699999999999</v>
    </nc>
  </rcc>
  <rcc rId="8170" sId="1">
    <nc r="G104">
      <v>9.75</v>
    </nc>
  </rcc>
  <rcc rId="8171" sId="1">
    <nc r="H104">
      <v>1.64</v>
    </nc>
  </rcc>
  <rcc rId="8172" sId="1">
    <nc r="G103">
      <v>8.5440000000000005</v>
    </nc>
  </rcc>
  <rcc rId="8173" sId="1">
    <nc r="H103">
      <v>1.202</v>
    </nc>
  </rcc>
  <rcc rId="8174" sId="1">
    <nc r="H105">
      <v>5.117</v>
    </nc>
  </rcc>
  <rcc rId="8175" sId="1">
    <nc r="G105">
      <v>7.3390000000000004</v>
    </nc>
  </rcc>
  <rcc rId="8176" sId="1">
    <nc r="H106">
      <v>4.1189999999999998</v>
    </nc>
  </rcc>
  <rcc rId="8177" sId="1">
    <nc r="G106">
      <v>7.1290000000000004</v>
    </nc>
  </rcc>
  <rcc rId="8178" sId="1" numFmtId="34">
    <nc r="E27">
      <v>49952</v>
    </nc>
  </rcc>
  <rcc rId="8179" sId="1" numFmtId="34">
    <nc r="H27">
      <v>334016</v>
    </nc>
  </rcc>
  <rcc rId="8180" sId="1" numFmtId="34">
    <nc r="F27">
      <v>10831</v>
    </nc>
  </rcc>
  <rcc rId="8181" sId="1" numFmtId="34">
    <nc r="G27">
      <v>595346</v>
    </nc>
  </rcc>
  <rcc rId="8182" sId="1" numFmtId="34">
    <nc r="G26">
      <v>3255.0000000000009</v>
    </nc>
  </rcc>
  <rcc rId="8183" sId="1" numFmtId="34">
    <nc r="E26">
      <v>8954.9999999999982</v>
    </nc>
  </rcc>
  <rcc rId="8184" sId="1" numFmtId="34">
    <nc r="H24">
      <v>536090</v>
    </nc>
  </rcc>
  <rcc rId="8185" sId="1" numFmtId="34">
    <nc r="G24">
      <v>533116</v>
    </nc>
  </rcc>
  <rcc rId="8186" sId="1" numFmtId="34">
    <nc r="E25">
      <v>3377</v>
    </nc>
  </rcc>
  <rcv guid="{D85EF2A6-79CD-475F-86B8-DF8230EBC20F}" action="delete"/>
  <rdn rId="0" localSheetId="1" customView="1" name="Z_D85EF2A6_79CD_475F_86B8_DF8230EBC20F_.wvu.FilterData" hidden="1" oldHidden="1">
    <formula>'02.2020'!$A$7:$S$159</formula>
    <oldFormula>'02.2020'!$A$6:$S$159</oldFormula>
  </rdn>
  <rcv guid="{D85EF2A6-79CD-475F-86B8-DF8230EBC20F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88" sId="1">
    <oc r="H27">
      <v>334016</v>
    </oc>
    <nc r="H27">
      <f>334016-11319</f>
    </nc>
  </rcc>
  <rcc rId="8189" sId="1" numFmtId="34">
    <oc r="H24">
      <v>536090</v>
    </oc>
    <nc r="H24">
      <f>536090-2813</f>
    </nc>
  </rcc>
  <rcc rId="8190" sId="1" numFmtId="34">
    <oc r="G24">
      <v>533116</v>
    </oc>
    <nc r="G24">
      <v>533.11599999999999</v>
    </nc>
  </rcc>
  <rcc rId="8191" sId="1" numFmtId="34">
    <oc r="H24">
      <f>536090-2813</f>
    </oc>
    <nc r="H24">
      <v>533.27700000000004</v>
    </nc>
  </rcc>
  <rcc rId="8192" sId="1" numFmtId="34">
    <oc r="E25">
      <v>3377</v>
    </oc>
    <nc r="E25">
      <v>3.3769999999999998</v>
    </nc>
  </rcc>
  <rcc rId="8193" sId="1" numFmtId="34">
    <oc r="E26">
      <v>8954.9999999999982</v>
    </oc>
    <nc r="E26">
      <v>8.9549999999999983</v>
    </nc>
  </rcc>
  <rcc rId="8194" sId="1" numFmtId="34">
    <nc r="F26">
      <v>0</v>
    </nc>
  </rcc>
  <rcc rId="8195" sId="1" numFmtId="34">
    <oc r="G26">
      <v>3255.0000000000009</v>
    </oc>
    <nc r="G26">
      <v>3.2550000000000008</v>
    </nc>
  </rcc>
  <rcc rId="8196" sId="1" numFmtId="34">
    <oc r="E27">
      <v>49952</v>
    </oc>
    <nc r="E27">
      <v>49.951999999999998</v>
    </nc>
  </rcc>
  <rcc rId="8197" sId="1" numFmtId="34">
    <oc r="F27">
      <v>10831</v>
    </oc>
    <nc r="F27">
      <v>10.831</v>
    </nc>
  </rcc>
  <rcc rId="8198" sId="1" numFmtId="34">
    <oc r="G27">
      <v>595346</v>
    </oc>
    <nc r="G27">
      <v>595.346</v>
    </nc>
  </rcc>
  <rcc rId="8199" sId="1" numFmtId="34">
    <oc r="H27">
      <f>334016-11319</f>
    </oc>
    <nc r="H27">
      <v>322.697</v>
    </nc>
  </rcc>
  <rcc rId="8200" sId="1" numFmtId="34">
    <nc r="H28">
      <v>14.132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85EF2A6-79CD-475F-86B8-DF8230EBC20F}" action="delete"/>
  <rdn rId="0" localSheetId="1" customView="1" name="Z_D85EF2A6_79CD_475F_86B8_DF8230EBC20F_.wvu.FilterData" hidden="1" oldHidden="1">
    <formula>'02.2020'!$A$7:$S$159</formula>
    <oldFormula>'02.2020'!$A$7:$S$159</oldFormula>
  </rdn>
  <rcv guid="{D85EF2A6-79CD-475F-86B8-DF8230EBC20F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02" sId="1" numFmtId="34">
    <oc r="G24">
      <v>533.11599999999999</v>
    </oc>
    <nc r="G24">
      <f>533.116-111.415+113.995</f>
    </nc>
  </rcc>
  <rcc rId="8203" sId="1" numFmtId="34">
    <oc r="G24">
      <f>533.116-111.415+113.995</f>
    </oc>
    <nc r="G24">
      <v>535.69599999999991</v>
    </nc>
  </rcc>
  <rcv guid="{D85EF2A6-79CD-475F-86B8-DF8230EBC20F}" action="delete"/>
  <rdn rId="0" localSheetId="1" customView="1" name="Z_D85EF2A6_79CD_475F_86B8_DF8230EBC20F_.wvu.FilterData" hidden="1" oldHidden="1">
    <formula>'02.2020'!$A$6:$S$159</formula>
    <oldFormula>'02.2020'!$A$7:$S$159</oldFormula>
  </rdn>
  <rcv guid="{D85EF2A6-79CD-475F-86B8-DF8230EBC20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2" sId="1" numFmtId="34">
    <nc r="E25">
      <v>3.6270000000000002</v>
    </nc>
  </rcc>
  <rcc rId="7553" sId="1" numFmtId="34">
    <nc r="H24">
      <v>605.65500000000043</v>
    </nc>
  </rcc>
  <rcc rId="7554" sId="1" numFmtId="34">
    <oc r="E27">
      <v>67.962999999999994</v>
    </oc>
    <nc r="E27">
      <f>67.963-E26</f>
    </nc>
  </rcc>
  <rcc rId="7555" sId="1" numFmtId="34">
    <oc r="E27">
      <f>67.963-E26</f>
    </oc>
    <nc r="E27">
      <v>57.86699999999999</v>
    </nc>
  </rcc>
  <rcc rId="7556" sId="1" numFmtId="34">
    <nc r="H28">
      <v>15.82</v>
    </nc>
  </rcc>
  <rcc rId="7557" sId="1" numFmtId="34">
    <oc r="H27">
      <v>391.41900000000038</v>
    </oc>
    <nc r="H27">
      <f>391.419-H28</f>
    </nc>
  </rcc>
  <rcc rId="7558" sId="1" numFmtId="34">
    <oc r="H27">
      <f>391.419-H28</f>
    </oc>
    <nc r="H27">
      <v>375.59899999999999</v>
    </nc>
  </rcc>
  <rcc rId="7559" sId="1" numFmtId="34">
    <oc r="G27">
      <v>683.01800000000026</v>
    </oc>
    <nc r="G27">
      <f>683.018-G26</f>
    </nc>
  </rcc>
  <rcc rId="7560" sId="1" numFmtId="34">
    <oc r="G27">
      <f>683.018-G26</f>
    </oc>
    <nc r="G27">
      <v>679.53800000000001</v>
    </nc>
  </rcc>
  <rcc rId="7561" sId="1" numFmtId="34">
    <nc r="G24">
      <f>614.167-2.551</f>
    </nc>
  </rcc>
  <rcv guid="{D85EF2A6-79CD-475F-86B8-DF8230EBC20F}" action="delete"/>
  <rdn rId="0" localSheetId="1" customView="1" name="Z_D85EF2A6_79CD_475F_86B8_DF8230EBC20F_.wvu.FilterData" hidden="1" oldHidden="1">
    <formula>'01.2020'!$A$6:$S$159</formula>
    <oldFormula>'01.2020'!$A$6:$S$159</oldFormula>
  </rdn>
  <rcv guid="{D85EF2A6-79CD-475F-86B8-DF8230EBC20F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05" sId="1" numFmtId="34">
    <oc r="G24">
      <v>535.69599999999991</v>
    </oc>
    <nc r="G24">
      <v>535.69500000000005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06" sId="1" numFmtId="34">
    <nc r="H21">
      <v>8193</v>
    </nc>
  </rcc>
  <rcc rId="8207" sId="1" numFmtId="34">
    <nc r="G21">
      <v>837165</v>
    </nc>
  </rcc>
  <rcv guid="{3A724EDA-9075-424B-B794-F3EAAC0A3A90}" action="delete"/>
  <rdn rId="0" localSheetId="1" customView="1" name="Z_3A724EDA_9075_424B_B794_F3EAAC0A3A90_.wvu.FilterData" hidden="1" oldHidden="1">
    <formula>'02.2020'!$A$6:$N$159</formula>
    <oldFormula>'02.2020'!$A$6:$N$159</oldFormula>
  </rdn>
  <rcv guid="{3A724EDA-9075-424B-B794-F3EAAC0A3A90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30" start="0" length="2147483647">
    <dxf>
      <font>
        <color auto="1"/>
      </font>
    </dxf>
  </rfmt>
  <rcc rId="8209" sId="1" odxf="1" dxf="1">
    <nc r="G29">
      <v>1419</v>
    </nc>
    <odxf>
      <font>
        <sz val="11"/>
        <color theme="1"/>
        <name val="Times New Roman"/>
        <scheme val="none"/>
      </font>
      <alignment horizontal="general" vertical="bottom" readingOrder="0"/>
      <border outline="0">
        <left/>
        <right/>
        <top/>
        <bottom/>
      </border>
      <protection locked="0"/>
    </odxf>
    <ndxf>
      <font>
        <sz val="11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8210" sId="1" odxf="1" dxf="1" numFmtId="34">
    <nc r="H29">
      <v>838</v>
    </nc>
    <odxf>
      <font>
        <sz val="11"/>
        <color theme="1"/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  <protection locked="0"/>
    </odxf>
    <ndxf>
      <font>
        <sz val="11"/>
        <color auto="1"/>
        <name val="Times New Roman"/>
        <scheme val="none"/>
      </font>
      <numFmt numFmtId="167" formatCode="_-* #,##0.000\ _₽_-;\-* #,##0.000\ _₽_-;_-* &quot;-&quot;??\ _₽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ndxf>
  </rcc>
  <rcc rId="8211" sId="1" numFmtId="34">
    <nc r="H30">
      <v>4605</v>
    </nc>
  </rcc>
  <rcc rId="8212" sId="1" numFmtId="34">
    <nc r="H31">
      <v>1497</v>
    </nc>
  </rcc>
  <rcc rId="8213" sId="1" numFmtId="34">
    <nc r="G32">
      <v>3157</v>
    </nc>
  </rcc>
  <rcc rId="8214" sId="1" numFmtId="34">
    <nc r="E33">
      <v>802</v>
    </nc>
  </rcc>
  <rcc rId="8215" sId="1" numFmtId="34">
    <nc r="H33">
      <v>23194</v>
    </nc>
  </rcc>
  <rcc rId="8216" sId="1" numFmtId="34">
    <nc r="G33">
      <v>142728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17" sId="1" numFmtId="34">
    <nc r="G133">
      <v>9594</v>
    </nc>
  </rcc>
  <rcc rId="8218" sId="1" numFmtId="34">
    <nc r="H135">
      <v>2888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19" sId="1">
    <nc r="E134">
      <v>2925</v>
    </nc>
  </rcc>
  <rcc rId="8220" sId="1">
    <nc r="G134">
      <v>11208</v>
    </nc>
  </rcc>
  <rcc rId="8221" sId="1">
    <nc r="H134">
      <v>6131</v>
    </nc>
  </rcc>
  <rcc rId="8222" sId="1" numFmtId="34">
    <oc r="G133">
      <v>9594</v>
    </oc>
    <nc r="G133">
      <v>95940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23" sId="1">
    <nc r="H152">
      <v>32295</v>
    </nc>
  </rcc>
  <rcc rId="8224" sId="1">
    <nc r="G152">
      <v>54638</v>
    </nc>
  </rcc>
  <rcc rId="8225" sId="1">
    <nc r="E150">
      <v>2475</v>
    </nc>
  </rcc>
  <rcc rId="8226" sId="1">
    <nc r="H151">
      <v>10864</v>
    </nc>
  </rcc>
  <rcc rId="8227" sId="1">
    <nc r="G151">
      <v>6719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28" sId="1">
    <nc r="E149">
      <v>7938790</v>
    </nc>
  </rcc>
  <rcc rId="8229" sId="1">
    <nc r="G149">
      <v>1152393</v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30" sId="1">
    <oc r="D138">
      <f>SUM(E134:H134)</f>
    </oc>
    <nc r="D138">
      <f>SUM(E138:H138)</f>
    </nc>
  </rcc>
  <rcc rId="8231" sId="1">
    <nc r="E138">
      <v>2008.9639999999999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32" sId="1">
    <nc r="F137">
      <v>750.82600000000002</v>
    </nc>
  </rcc>
  <rcc rId="8233" sId="1" numFmtId="34">
    <nc r="E136">
      <v>29288.563999999998</v>
    </nc>
  </rcc>
  <rcc rId="8234" sId="1" numFmtId="34">
    <oc r="H21">
      <v>8193</v>
    </oc>
    <nc r="H21">
      <v>8.1929999999999996</v>
    </nc>
  </rcc>
  <rcc rId="8235" sId="1" numFmtId="34">
    <oc r="G21">
      <v>837165</v>
    </oc>
    <nc r="G21">
      <v>837.16499999999996</v>
    </nc>
  </rcc>
  <rcc rId="8236" sId="1" numFmtId="34">
    <oc r="H29">
      <v>838</v>
    </oc>
    <nc r="H29">
      <v>0.83799999999999997</v>
    </nc>
  </rcc>
  <rcc rId="8237" sId="1">
    <oc r="G29">
      <v>1419</v>
    </oc>
    <nc r="G29">
      <v>1.419</v>
    </nc>
  </rcc>
  <rcc rId="8238" sId="1" numFmtId="34">
    <oc r="H30">
      <v>4605</v>
    </oc>
    <nc r="H30">
      <v>4.6050000000000004</v>
    </nc>
  </rcc>
  <rcc rId="8239" sId="1" numFmtId="34">
    <oc r="H31">
      <v>1497</v>
    </oc>
    <nc r="H31">
      <v>1.4970000000000001</v>
    </nc>
  </rcc>
  <rcc rId="8240" sId="1" numFmtId="34">
    <oc r="G32">
      <v>3157</v>
    </oc>
    <nc r="G32">
      <v>3.157</v>
    </nc>
  </rcc>
  <rcc rId="8241" sId="1" numFmtId="34">
    <oc r="H33">
      <v>23194</v>
    </oc>
    <nc r="H33">
      <v>23.193999999999999</v>
    </nc>
  </rcc>
  <rcc rId="8242" sId="1" numFmtId="34">
    <oc r="G33">
      <v>142728</v>
    </oc>
    <nc r="G33">
      <v>142.72800000000001</v>
    </nc>
  </rcc>
  <rcc rId="8243" sId="1" numFmtId="34">
    <oc r="E33">
      <v>802</v>
    </oc>
    <nc r="E33">
      <v>0.80200000000000005</v>
    </nc>
  </rcc>
  <rcc rId="8244" sId="1">
    <oc r="G134">
      <v>11208</v>
    </oc>
    <nc r="G134">
      <v>11.208</v>
    </nc>
  </rcc>
  <rcc rId="8245" sId="1">
    <oc r="H134">
      <v>6131</v>
    </oc>
    <nc r="H134">
      <v>6.1310000000000002</v>
    </nc>
  </rcc>
  <rcc rId="8246" sId="1">
    <oc r="E134">
      <v>2925</v>
    </oc>
    <nc r="E134">
      <v>2.9249999999999998</v>
    </nc>
  </rcc>
  <rcc rId="8247" sId="1" numFmtId="34">
    <oc r="H135">
      <v>2888</v>
    </oc>
    <nc r="H135">
      <v>2.8879999999999999</v>
    </nc>
  </rcc>
  <rcc rId="8248" sId="1">
    <oc r="G149">
      <v>1152393</v>
    </oc>
    <nc r="G149">
      <v>1152.393</v>
    </nc>
  </rcc>
  <rcc rId="8249" sId="1">
    <oc r="E149">
      <v>7938790</v>
    </oc>
    <nc r="E149">
      <v>7938.79</v>
    </nc>
  </rcc>
  <rcc rId="8250" sId="1">
    <oc r="E150">
      <v>2475</v>
    </oc>
    <nc r="E150">
      <v>2.4750000000000001</v>
    </nc>
  </rcc>
  <rcc rId="8251" sId="1">
    <oc r="G151">
      <v>6719</v>
    </oc>
    <nc r="G151">
      <v>6.7190000000000003</v>
    </nc>
  </rcc>
  <rcc rId="8252" sId="1">
    <oc r="H151">
      <v>10864</v>
    </oc>
    <nc r="H151">
      <v>10.864000000000001</v>
    </nc>
  </rcc>
  <rcc rId="8253" sId="1">
    <oc r="H152">
      <v>32295</v>
    </oc>
    <nc r="H152">
      <v>32.295000000000002</v>
    </nc>
  </rcc>
  <rcc rId="8254" sId="1">
    <oc r="G152">
      <v>54638</v>
    </oc>
    <nc r="G152">
      <v>54.637999999999998</v>
    </nc>
  </rcc>
  <rcc rId="8255" sId="1" numFmtId="34">
    <nc r="F133">
      <v>3.8130000000000002</v>
    </nc>
  </rcc>
  <rcc rId="8256" sId="1" numFmtId="34">
    <oc r="G133">
      <v>95940</v>
    </oc>
    <nc r="G133">
      <v>92.126999999999995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57" sId="1" odxf="1" s="1" dxf="1">
    <oc r="D135">
      <f>SUM(E135:H135)</f>
    </oc>
    <nc r="D135">
      <f>SUM(E135:H135)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_-* #,##0.00\ _₽_-;\-* #,##0.00\ _₽_-;_-* &quot;-&quot;??\ _₽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odxf>
    <ndxf>
      <numFmt numFmtId="167" formatCode="_-* #,##0.000\ _₽_-;\-* #,##0.000\ _₽_-;_-* &quot;-&quot;??\ _₽_-;_-@_-"/>
      <alignment horizontal="center" vertical="center" readingOrder="0"/>
      <border outline="0">
        <top style="thin">
          <color indexed="64"/>
        </top>
      </border>
    </ndxf>
  </rcc>
  <rcc rId="8258" sId="1" odxf="1" s="1" dxf="1">
    <oc r="D134">
      <f>SUM(E134:H134)</f>
    </oc>
    <nc r="D134">
      <f>SUM(E134:H134)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_-* #,##0.00\ _₽_-;\-* #,##0.00\ _₽_-;_-* &quot;-&quot;??\ _₽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odxf>
    <ndxf>
      <numFmt numFmtId="167" formatCode="_-* #,##0.000\ _₽_-;\-* #,##0.000\ _₽_-;_-* &quot;-&quot;??\ _₽_-;_-@_-"/>
      <alignment horizontal="center" vertical="center" readingOrder="0"/>
      <border outline="0">
        <top style="thin">
          <color indexed="64"/>
        </top>
      </border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3" sId="1">
    <nc r="E48">
      <v>0.53500000000000003</v>
    </nc>
  </rcc>
  <rcc rId="7564" sId="1">
    <nc r="F48">
      <v>1.484</v>
    </nc>
  </rcc>
  <rcc rId="7565" sId="1">
    <nc r="G48">
      <v>92.896000000000001</v>
    </nc>
  </rcc>
  <rcc rId="7566" sId="1">
    <nc r="H48">
      <v>47.569000000000003</v>
    </nc>
  </rcc>
  <rcc rId="7567" sId="1">
    <nc r="G49">
      <v>60.332000000000001</v>
    </nc>
  </rcc>
  <rcc rId="7568" sId="1">
    <nc r="H49">
      <v>110.13200000000001</v>
    </nc>
  </rcc>
  <rcc rId="7569" sId="1">
    <nc r="G50">
      <v>21.390999999999998</v>
    </nc>
  </rcc>
  <rcc rId="7570" sId="1">
    <nc r="H50">
      <v>26.611999999999998</v>
    </nc>
  </rcc>
  <rcc rId="7571" sId="1">
    <nc r="G51">
      <v>18.216000000000001</v>
    </nc>
  </rcc>
  <rcc rId="7572" sId="1">
    <nc r="H51">
      <v>33.720999999999997</v>
    </nc>
  </rcc>
  <rcc rId="7573" sId="1">
    <nc r="G52">
      <v>7.79</v>
    </nc>
  </rcc>
  <rcv guid="{C0CF3ACC-3AE9-4409-B990-CE55F540B641}" action="delete"/>
  <rdn rId="0" localSheetId="1" customView="1" name="Z_C0CF3ACC_3AE9_4409_B990_CE55F540B641_.wvu.FilterData" hidden="1" oldHidden="1">
    <formula>'01.2020'!$A$6:$N$159</formula>
    <oldFormula>'01.2020'!$A$6:$N$159</oldFormula>
  </rdn>
  <rcv guid="{C0CF3ACC-3AE9-4409-B990-CE55F540B641}" action="add"/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59" sId="1">
    <nc r="E107">
      <v>15.297000000000001</v>
    </nc>
  </rcc>
  <rcc rId="8260" sId="1">
    <nc r="G107">
      <v>44.085999999999999</v>
    </nc>
  </rcc>
  <rcc rId="8261" sId="1">
    <nc r="H107">
      <v>8.911999999999999</v>
    </nc>
  </rcc>
  <rcc rId="8262" sId="1">
    <nc r="G111">
      <v>2.95</v>
    </nc>
  </rcc>
  <rcc rId="8263" sId="1">
    <nc r="H112">
      <v>1.3319999999999999</v>
    </nc>
  </rcc>
  <rcc rId="8264" sId="1">
    <nc r="G113">
      <v>1.04</v>
    </nc>
  </rcc>
  <rcc rId="8265" sId="1">
    <nc r="G109">
      <v>12.395999999999999</v>
    </nc>
  </rcc>
  <rcc rId="8266" sId="1">
    <nc r="H109">
      <v>4.1719999999999997</v>
    </nc>
  </rcc>
  <rcc rId="8267" sId="1">
    <nc r="F110">
      <v>2.37</v>
    </nc>
  </rcc>
  <rcc rId="8268" sId="1">
    <nc r="G110">
      <v>22.483000000000001</v>
    </nc>
  </rcc>
  <rcc rId="8269" sId="1">
    <nc r="H110">
      <v>2.8479999999999999</v>
    </nc>
  </rcc>
  <rcc rId="8270" sId="1">
    <nc r="G108">
      <v>38.015000000000001</v>
    </nc>
  </rcc>
  <rcc rId="8271" sId="1">
    <nc r="H108">
      <v>28.349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72" sId="1" numFmtId="4">
    <nc r="G59">
      <v>2.3039999999999998</v>
    </nc>
  </rcc>
  <rcc rId="8273" sId="1" numFmtId="4">
    <nc r="H59">
      <v>2.988</v>
    </nc>
  </rcc>
  <rcc rId="8274" sId="1" numFmtId="4">
    <nc r="G60">
      <v>124.529</v>
    </nc>
  </rcc>
  <rcc rId="8275" sId="1" numFmtId="4">
    <nc r="H60">
      <v>104.404</v>
    </nc>
  </rcc>
  <rcc rId="8276" sId="1" numFmtId="4">
    <nc r="H61">
      <v>0.46600000000000003</v>
    </nc>
  </rcc>
  <rcc rId="8277" sId="1" numFmtId="4">
    <nc r="G62">
      <v>1.9970000000000001</v>
    </nc>
  </rcc>
  <rcc rId="8278" sId="1" numFmtId="4">
    <nc r="H62">
      <v>3.4390000000000001</v>
    </nc>
  </rcc>
  <rcc rId="8279" sId="1" numFmtId="4">
    <nc r="G63">
      <v>5.141</v>
    </nc>
  </rcc>
  <rcc rId="8280" sId="1" numFmtId="4">
    <nc r="H63">
      <v>4.774</v>
    </nc>
  </rcc>
  <rcc rId="8281" sId="1" numFmtId="4">
    <nc r="H64">
      <v>1.0129999999999999</v>
    </nc>
  </rcc>
  <rcc rId="8282" sId="1" numFmtId="4">
    <nc r="H65">
      <v>1.1319999999999999</v>
    </nc>
  </rcc>
  <rcc rId="8283" sId="1" numFmtId="4">
    <nc r="G66">
      <v>1.083</v>
    </nc>
  </rcc>
  <rcc rId="8284" sId="1" numFmtId="4">
    <nc r="G68">
      <v>76.322000000000003</v>
    </nc>
  </rcc>
  <rcc rId="8285" sId="1" numFmtId="4">
    <nc r="G69">
      <v>2.6360000000000001</v>
    </nc>
  </rcc>
  <rcc rId="8286" sId="1" numFmtId="4">
    <nc r="H70">
      <v>0.8</v>
    </nc>
  </rcc>
  <rcc rId="8287" sId="1" numFmtId="4">
    <nc r="H71">
      <v>7.1260000000000003</v>
    </nc>
  </rcc>
  <rcc rId="8288" sId="1" numFmtId="4">
    <nc r="G72">
      <v>1.1950000000000001</v>
    </nc>
  </rcc>
  <rcc rId="8289" sId="1" numFmtId="4">
    <nc r="H72">
      <v>1.4610000000000001</v>
    </nc>
  </rcc>
  <rcc rId="8290" sId="1" numFmtId="4">
    <nc r="E73">
      <v>16.995999999999999</v>
    </nc>
  </rcc>
  <rcc rId="8291" sId="1" numFmtId="4">
    <nc r="G73">
      <v>352.06700000000001</v>
    </nc>
  </rcc>
  <rcc rId="8292" sId="1" numFmtId="4">
    <nc r="H73">
      <v>216.98100000000002</v>
    </nc>
  </rcc>
  <rcc rId="8293" sId="1" numFmtId="4">
    <nc r="G74">
      <v>1.0249999999999999</v>
    </nc>
  </rcc>
  <rcc rId="8294" sId="1" numFmtId="4">
    <nc r="E75">
      <v>1.7529999999999999</v>
    </nc>
  </rcc>
  <rcc rId="8295" sId="1" numFmtId="4">
    <nc r="H75">
      <v>1.895</v>
    </nc>
  </rcc>
  <rcc rId="8296" sId="1" numFmtId="4">
    <nc r="H76">
      <v>1.43</v>
    </nc>
  </rcc>
  <rcc rId="8297" sId="1" numFmtId="4">
    <nc r="G77">
      <v>3.319</v>
    </nc>
  </rcc>
  <rcc rId="8298" sId="1" numFmtId="4">
    <nc r="H77">
      <v>1.635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99" sId="1">
    <nc r="E114">
      <v>5.1029999999999998</v>
    </nc>
  </rcc>
  <rcc rId="8300" sId="1" numFmtId="34">
    <nc r="F114">
      <v>0</v>
    </nc>
  </rcc>
  <rcc rId="8301" sId="1" numFmtId="34">
    <nc r="G114">
      <v>114.291</v>
    </nc>
  </rcc>
  <rcc rId="8302" sId="1" numFmtId="34">
    <nc r="H114">
      <v>57.488</v>
    </nc>
  </rcc>
  <rcc rId="8303" sId="1" numFmtId="34">
    <nc r="E115">
      <v>0</v>
    </nc>
  </rcc>
  <rcc rId="8304" sId="1" numFmtId="34">
    <nc r="F115">
      <v>0</v>
    </nc>
  </rcc>
  <rcc rId="8305" sId="1" numFmtId="34">
    <nc r="G115">
      <v>3.415</v>
    </nc>
  </rcc>
  <rcc rId="8306" sId="1" numFmtId="34">
    <nc r="H115">
      <v>17.172000000000001</v>
    </nc>
  </rcc>
  <rcc rId="8307" sId="1" numFmtId="34">
    <nc r="E116">
      <v>0</v>
    </nc>
  </rcc>
  <rcc rId="8308" sId="1" numFmtId="34">
    <nc r="F116">
      <v>0</v>
    </nc>
  </rcc>
  <rcc rId="8309" sId="1" numFmtId="34">
    <nc r="G116">
      <v>0</v>
    </nc>
  </rcc>
  <rcc rId="8310" sId="1" numFmtId="34">
    <nc r="H116">
      <v>3.2730000000000001</v>
    </nc>
  </rcc>
  <rcc rId="8311" sId="1" numFmtId="34">
    <nc r="E117">
      <v>0</v>
    </nc>
  </rcc>
  <rcc rId="8312" sId="1" numFmtId="34">
    <nc r="F117">
      <v>0</v>
    </nc>
  </rcc>
  <rcc rId="8313" sId="1" numFmtId="34">
    <nc r="G117">
      <v>6.6</v>
    </nc>
  </rcc>
  <rcc rId="8314" sId="1" numFmtId="34">
    <nc r="H117">
      <v>0</v>
    </nc>
  </rcc>
  <rcc rId="8315" sId="1" numFmtId="34">
    <nc r="E118">
      <v>0</v>
    </nc>
  </rcc>
  <rcc rId="8316" sId="1" numFmtId="34">
    <nc r="F118">
      <v>0</v>
    </nc>
  </rcc>
  <rcc rId="8317" sId="1" numFmtId="34">
    <nc r="G118">
      <v>0</v>
    </nc>
  </rcc>
  <rcc rId="8318" sId="1" numFmtId="34">
    <nc r="H118">
      <v>0</v>
    </nc>
  </rcc>
  <rcc rId="8319" sId="1" numFmtId="34">
    <nc r="E119">
      <v>0</v>
    </nc>
  </rcc>
  <rcc rId="8320" sId="1" numFmtId="34">
    <nc r="F119">
      <v>0</v>
    </nc>
  </rcc>
  <rcc rId="8321" sId="1" numFmtId="34">
    <nc r="G119">
      <v>0</v>
    </nc>
  </rcc>
  <rcc rId="8322" sId="1" numFmtId="34">
    <nc r="H119">
      <v>3.2930000000000001</v>
    </nc>
  </rcc>
  <rcc rId="8323" sId="1" numFmtId="34">
    <nc r="E120">
      <v>0</v>
    </nc>
  </rcc>
  <rcc rId="8324" sId="1" numFmtId="34">
    <nc r="F120">
      <v>0</v>
    </nc>
  </rcc>
  <rcc rId="8325" sId="1" numFmtId="34">
    <nc r="G120">
      <v>0</v>
    </nc>
  </rcc>
  <rcc rId="8326" sId="1" numFmtId="34">
    <nc r="H120">
      <v>4.4539999999999997</v>
    </nc>
  </rcc>
  <rcc rId="8327" sId="1" numFmtId="34">
    <nc r="E121">
      <v>0</v>
    </nc>
  </rcc>
  <rcc rId="8328" sId="1" numFmtId="34">
    <nc r="F121">
      <v>0</v>
    </nc>
  </rcc>
  <rcc rId="8329" sId="1" numFmtId="34">
    <nc r="G121">
      <v>0</v>
    </nc>
  </rcc>
  <rcc rId="8330" sId="1" numFmtId="34">
    <nc r="H121">
      <v>13.071000000000002</v>
    </nc>
  </rcc>
  <rcc rId="8331" sId="1" numFmtId="34">
    <nc r="E122">
      <v>0</v>
    </nc>
  </rcc>
  <rcc rId="8332" sId="1" numFmtId="34">
    <nc r="F122">
      <v>0</v>
    </nc>
  </rcc>
  <rcc rId="8333" sId="1" numFmtId="34">
    <nc r="G122">
      <v>4.72</v>
    </nc>
  </rcc>
  <rcc rId="8334" sId="1" numFmtId="34">
    <nc r="H122">
      <v>1.9279999999999999</v>
    </nc>
  </rcc>
  <rcc rId="8335" sId="1" numFmtId="34">
    <nc r="E123">
      <v>0</v>
    </nc>
  </rcc>
  <rcc rId="8336" sId="1" numFmtId="34">
    <nc r="F123">
      <v>43.281999999999996</v>
    </nc>
  </rcc>
  <rcc rId="8337" sId="1" numFmtId="34">
    <nc r="G123">
      <v>40.061</v>
    </nc>
  </rcc>
  <rcc rId="8338" sId="1" numFmtId="34">
    <nc r="H123">
      <v>0</v>
    </nc>
  </rcc>
  <rcc rId="8339" sId="1" numFmtId="34">
    <nc r="E124">
      <v>0</v>
    </nc>
  </rcc>
  <rcc rId="8340" sId="1" numFmtId="34">
    <nc r="F124">
      <v>0</v>
    </nc>
  </rcc>
  <rcc rId="8341" sId="1" numFmtId="34">
    <nc r="G124">
      <v>0</v>
    </nc>
  </rcc>
  <rcc rId="8342" sId="1" numFmtId="34">
    <nc r="H124">
      <v>6.6869999999999994</v>
    </nc>
  </rcc>
  <rcc rId="8343" sId="1" numFmtId="34">
    <nc r="E125">
      <v>2.8719999999999999</v>
    </nc>
  </rcc>
  <rcc rId="8344" sId="1" numFmtId="34">
    <nc r="F125">
      <v>0</v>
    </nc>
  </rcc>
  <rcc rId="8345" sId="1" numFmtId="34">
    <nc r="G125">
      <v>0</v>
    </nc>
  </rcc>
  <rcc rId="8346" sId="1" numFmtId="34">
    <nc r="H125">
      <v>7.1460000000000008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47" sId="1" numFmtId="34">
    <nc r="G34">
      <v>12.476000000000001</v>
    </nc>
  </rcc>
  <rcc rId="8348" sId="1" numFmtId="34">
    <nc r="H34">
      <v>2.0169999999999999</v>
    </nc>
  </rcc>
  <rcc rId="8349" sId="1" numFmtId="34">
    <nc r="E35">
      <v>6.319</v>
    </nc>
  </rcc>
  <rcc rId="8350" sId="1" numFmtId="34">
    <nc r="G35">
      <v>115.996</v>
    </nc>
  </rcc>
  <rcc rId="8351" sId="1" numFmtId="34">
    <nc r="H35">
      <v>35.183999999999997</v>
    </nc>
  </rcc>
  <rcc rId="8352" sId="1" numFmtId="34">
    <nc r="G36">
      <v>1.762</v>
    </nc>
  </rcc>
  <rcc rId="8353" sId="1" numFmtId="34">
    <nc r="H36">
      <v>1.7969999999999999</v>
    </nc>
  </rcc>
  <rcc rId="8354" sId="1" numFmtId="34">
    <nc r="G37">
      <v>2.746</v>
    </nc>
  </rcc>
  <rcc rId="8355" sId="1" numFmtId="34">
    <nc r="H38">
      <v>2.3330000000000002</v>
    </nc>
  </rcc>
  <rcc rId="8356" sId="1" numFmtId="34">
    <nc r="G39">
      <v>2.0910000000000002</v>
    </nc>
  </rcc>
  <rcc rId="8357" sId="1" numFmtId="34">
    <nc r="G40">
      <v>3.0619999999999998</v>
    </nc>
  </rcc>
  <rcc rId="8358" sId="1" numFmtId="34">
    <nc r="H40">
      <v>1.843</v>
    </nc>
  </rcc>
  <rcc rId="8359" sId="1" numFmtId="34">
    <nc r="G41">
      <v>1.8149999999999999</v>
    </nc>
  </rcc>
  <rcc rId="8360" sId="1" numFmtId="34">
    <nc r="H41">
      <v>2.1419999999999999</v>
    </nc>
  </rcc>
  <rcc rId="8361" sId="1" numFmtId="34">
    <nc r="E42">
      <v>6.2549999999999999</v>
    </nc>
  </rcc>
  <rcc rId="8362" sId="1">
    <nc r="F42">
      <v>1.917</v>
    </nc>
  </rcc>
  <rcc rId="8363" sId="1" numFmtId="34">
    <nc r="G42">
      <v>170.82300000000001</v>
    </nc>
  </rcc>
  <rcc rId="8364" sId="1" numFmtId="34">
    <nc r="H42">
      <v>54.444000000000003</v>
    </nc>
  </rcc>
  <rcc rId="8365" sId="1">
    <nc r="E54">
      <v>4.8609999999999998</v>
    </nc>
  </rcc>
  <rcc rId="8366" sId="1">
    <nc r="G54">
      <v>160.304</v>
    </nc>
  </rcc>
  <rcc rId="8367" sId="1">
    <nc r="H54">
      <v>33.972000000000001</v>
    </nc>
  </rcc>
  <rcc rId="8368" sId="1">
    <nc r="G55">
      <v>2.8250000000000002</v>
    </nc>
  </rcc>
  <rcc rId="8369" sId="1">
    <nc r="H55">
      <v>1.7869999999999999</v>
    </nc>
  </rcc>
  <rcc rId="8370" sId="1">
    <nc r="E56">
      <v>3.1949999999999998</v>
    </nc>
  </rcc>
  <rcc rId="8371" sId="1">
    <nc r="G56">
      <v>18.626000000000001</v>
    </nc>
  </rcc>
  <rcc rId="8372" sId="1">
    <nc r="H56">
      <v>3.0979999999999999</v>
    </nc>
  </rcc>
  <rcc rId="8373" sId="1">
    <nc r="G57">
      <v>1.992</v>
    </nc>
  </rcc>
  <rcc rId="8374" sId="1">
    <nc r="G58">
      <v>1.026</v>
    </nc>
  </rcc>
  <rcc rId="8375" sId="1">
    <nc r="E99">
      <v>55.768000000000001</v>
    </nc>
  </rcc>
  <rcc rId="8376" sId="1">
    <nc r="F99">
      <v>19.686</v>
    </nc>
  </rcc>
  <rcc rId="8377" sId="1">
    <nc r="G99">
      <v>15.83</v>
    </nc>
  </rcc>
  <rcc rId="8378" sId="1">
    <nc r="G100">
      <v>2.5990000000000002</v>
    </nc>
  </rcc>
  <rcc rId="8379" sId="1">
    <nc r="G101">
      <v>3.1739999999999999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80" sId="1" numFmtId="34">
    <nc r="H22">
      <v>6.3220000000000001</v>
    </nc>
  </rcc>
  <rcc rId="8381" sId="1" numFmtId="34">
    <nc r="E23">
      <v>872.45299999999997</v>
    </nc>
  </rcc>
  <rcc rId="8382" sId="1" numFmtId="34">
    <nc r="H23">
      <v>75.046000000000006</v>
    </nc>
  </rcc>
  <rcc rId="8383" sId="1">
    <nc r="G23">
      <v>138.78100000000003</v>
    </nc>
  </rcc>
  <rcv guid="{36B840EE-48CB-4C76-9357-A103560BC3F6}" action="delete"/>
  <rdn rId="0" localSheetId="1" customView="1" name="Z_36B840EE_48CB_4C76_9357_A103560BC3F6_.wvu.FilterData" hidden="1" oldHidden="1">
    <formula>'02.2020'!$A$6:$N$159</formula>
    <oldFormula>'02.2020'!$A$6:$N$159</oldFormula>
  </rdn>
  <rcv guid="{36B840EE-48CB-4C76-9357-A103560BC3F6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85" sId="1" numFmtId="34">
    <nc r="E14">
      <v>566.57999999999993</v>
    </nc>
  </rcc>
  <rcc rId="8386" sId="1" numFmtId="4">
    <nc r="G13">
      <v>23.595999999999997</v>
    </nc>
  </rcc>
  <rcc rId="8387" sId="1" numFmtId="34">
    <nc r="H13">
      <v>47.790999999999997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88" sId="1">
    <nc r="G159">
      <v>330.42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89" sId="1">
    <nc r="H163">
      <v>339.15699999999998</v>
    </nc>
  </rcc>
  <rcc rId="8390" sId="1">
    <nc r="G163">
      <v>2742.73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91" sId="1">
    <nc r="H164">
      <v>6406.6799999999994</v>
    </nc>
  </rcc>
  <rcc rId="8392" sId="1">
    <nc r="G164">
      <v>1404.106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66" start="0" length="0">
    <dxf>
      <font>
        <sz val="11"/>
        <color theme="1"/>
        <name val="Times New Roman"/>
        <scheme val="none"/>
      </font>
    </dxf>
  </rfmt>
  <rcc rId="8393" sId="1" numFmtId="34">
    <nc r="G47">
      <v>4146.8360000000002</v>
    </nc>
  </rcc>
  <rcc rId="8394" sId="1" numFmtId="34">
    <nc r="H47">
      <v>6745.8369999999995</v>
    </nc>
  </rcc>
  <rcc rId="8395" sId="1">
    <oc r="G163">
      <v>2742.73</v>
    </oc>
    <nc r="G163"/>
  </rcc>
  <rcc rId="8396" sId="1">
    <oc r="H163">
      <v>339.15699999999998</v>
    </oc>
    <nc r="H163"/>
  </rcc>
  <rcc rId="8397" sId="1">
    <oc r="G164">
      <v>1404.106</v>
    </oc>
    <nc r="G164"/>
  </rcc>
  <rcc rId="8398" sId="1">
    <oc r="H164">
      <v>6406.6799999999994</v>
    </oc>
    <nc r="H164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1FF1DD7-D9BA-4253-AD8E-98003A13F39B}" name="Забарака Максим Николаевич" id="-495350362" dateTime="2020-01-10T14:33:35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63"/>
  <sheetViews>
    <sheetView tabSelected="1" zoomScale="90" zoomScaleNormal="85" workbookViewId="0">
      <pane ySplit="5" topLeftCell="A151" activePane="bottomLeft" state="frozen"/>
      <selection pane="bottomLeft" activeCell="C168" sqref="C168"/>
    </sheetView>
  </sheetViews>
  <sheetFormatPr defaultColWidth="9.140625" defaultRowHeight="15" x14ac:dyDescent="0.25"/>
  <cols>
    <col min="1" max="1" width="9.140625" style="1"/>
    <col min="2" max="2" width="26.85546875" style="1" customWidth="1"/>
    <col min="3" max="3" width="56.28515625" style="1" bestFit="1" customWidth="1"/>
    <col min="4" max="4" width="28.7109375" style="1" customWidth="1"/>
    <col min="5" max="5" width="14.28515625" style="1" customWidth="1"/>
    <col min="6" max="6" width="13.7109375" style="1" customWidth="1"/>
    <col min="7" max="7" width="19.5703125" style="103" customWidth="1"/>
    <col min="8" max="9" width="15.85546875" style="1" customWidth="1"/>
    <col min="10" max="12" width="14.28515625" style="1" bestFit="1" customWidth="1"/>
    <col min="13" max="14" width="13.7109375" style="1" customWidth="1"/>
    <col min="15" max="15" width="17.42578125" style="1" customWidth="1"/>
    <col min="16" max="18" width="13.28515625" style="1" bestFit="1" customWidth="1"/>
    <col min="19" max="19" width="9.5703125" style="1" bestFit="1" customWidth="1"/>
    <col min="20" max="16384" width="9.140625" style="1"/>
  </cols>
  <sheetData>
    <row r="1" spans="1:18" ht="46.5" customHeight="1" x14ac:dyDescent="0.25">
      <c r="A1" s="111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8" ht="16.5" customHeight="1" x14ac:dyDescent="0.25">
      <c r="A2" s="2"/>
      <c r="B2" s="2"/>
      <c r="C2" s="2"/>
      <c r="D2" s="2"/>
      <c r="E2" s="2"/>
      <c r="G2" s="2"/>
      <c r="H2" s="3">
        <v>43862</v>
      </c>
      <c r="I2" s="3"/>
      <c r="J2" s="2"/>
      <c r="K2" s="2"/>
      <c r="L2" s="2"/>
      <c r="M2" s="2"/>
      <c r="N2" s="2"/>
    </row>
    <row r="3" spans="1:18" x14ac:dyDescent="0.25">
      <c r="A3" s="4" t="s">
        <v>0</v>
      </c>
      <c r="G3" s="1"/>
    </row>
    <row r="4" spans="1:18" ht="45" customHeight="1" x14ac:dyDescent="0.25">
      <c r="A4" s="112" t="s">
        <v>1</v>
      </c>
      <c r="B4" s="112" t="s">
        <v>2</v>
      </c>
      <c r="C4" s="113" t="s">
        <v>3</v>
      </c>
      <c r="D4" s="114" t="s">
        <v>4</v>
      </c>
      <c r="E4" s="115"/>
      <c r="F4" s="115"/>
      <c r="G4" s="115"/>
      <c r="H4" s="115"/>
      <c r="I4" s="116"/>
      <c r="J4" s="112" t="s">
        <v>5</v>
      </c>
      <c r="K4" s="112"/>
      <c r="L4" s="112"/>
      <c r="M4" s="112"/>
      <c r="N4" s="112"/>
    </row>
    <row r="5" spans="1:18" x14ac:dyDescent="0.25">
      <c r="A5" s="112"/>
      <c r="B5" s="112"/>
      <c r="C5" s="113"/>
      <c r="D5" s="95" t="s">
        <v>6</v>
      </c>
      <c r="E5" s="95" t="s">
        <v>7</v>
      </c>
      <c r="F5" s="95" t="s">
        <v>8</v>
      </c>
      <c r="G5" s="95" t="s">
        <v>9</v>
      </c>
      <c r="H5" s="95" t="s">
        <v>10</v>
      </c>
      <c r="I5" s="95" t="s">
        <v>90</v>
      </c>
      <c r="J5" s="95" t="s">
        <v>6</v>
      </c>
      <c r="K5" s="95" t="s">
        <v>7</v>
      </c>
      <c r="L5" s="95" t="s">
        <v>8</v>
      </c>
      <c r="M5" s="95" t="s">
        <v>9</v>
      </c>
      <c r="N5" s="95" t="s">
        <v>10</v>
      </c>
    </row>
    <row r="6" spans="1:18" ht="15.75" thickBot="1" x14ac:dyDescent="0.3">
      <c r="A6" s="11"/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15.75" thickBot="1" x14ac:dyDescent="0.3">
      <c r="A7" s="56">
        <v>1</v>
      </c>
      <c r="B7" s="25" t="s">
        <v>11</v>
      </c>
      <c r="C7" s="26" t="s">
        <v>21</v>
      </c>
      <c r="D7" s="13">
        <f>SUM(E7:I7)</f>
        <v>13.02</v>
      </c>
      <c r="E7" s="13"/>
      <c r="F7" s="13"/>
      <c r="G7" s="13">
        <v>4.718</v>
      </c>
      <c r="H7" s="13">
        <v>8.3019999999999996</v>
      </c>
      <c r="I7" s="13"/>
      <c r="J7" s="13"/>
      <c r="K7" s="13"/>
      <c r="L7" s="13"/>
      <c r="M7" s="13"/>
      <c r="N7" s="14"/>
      <c r="O7" s="6"/>
      <c r="P7" s="7"/>
      <c r="R7" s="7"/>
    </row>
    <row r="8" spans="1:18" ht="30.75" thickBot="1" x14ac:dyDescent="0.3">
      <c r="A8" s="56">
        <v>2</v>
      </c>
      <c r="B8" s="27" t="s">
        <v>12</v>
      </c>
      <c r="C8" s="28" t="s">
        <v>13</v>
      </c>
      <c r="D8" s="29">
        <f t="shared" ref="D8:D77" si="0">SUM(E8:I8)</f>
        <v>675.47299999999996</v>
      </c>
      <c r="E8" s="29"/>
      <c r="F8" s="29"/>
      <c r="G8" s="29">
        <f>6.789+667.043</f>
        <v>673.83199999999999</v>
      </c>
      <c r="H8" s="29">
        <v>1.641</v>
      </c>
      <c r="I8" s="29"/>
      <c r="J8" s="29"/>
      <c r="K8" s="29"/>
      <c r="L8" s="29"/>
      <c r="M8" s="29"/>
      <c r="N8" s="30"/>
      <c r="O8" s="7"/>
      <c r="P8" s="7"/>
    </row>
    <row r="9" spans="1:18" ht="15.75" thickBot="1" x14ac:dyDescent="0.3">
      <c r="A9" s="56">
        <v>3</v>
      </c>
      <c r="B9" s="20" t="s">
        <v>12</v>
      </c>
      <c r="C9" s="21" t="s">
        <v>29</v>
      </c>
      <c r="D9" s="5">
        <f t="shared" si="0"/>
        <v>10.746</v>
      </c>
      <c r="E9" s="5">
        <v>1.7969999999999999</v>
      </c>
      <c r="F9" s="5"/>
      <c r="G9" s="5">
        <v>1.196</v>
      </c>
      <c r="H9" s="5">
        <v>7.7530000000000001</v>
      </c>
      <c r="I9" s="5"/>
      <c r="J9" s="5"/>
      <c r="K9" s="5"/>
      <c r="L9" s="5"/>
      <c r="M9" s="5"/>
      <c r="N9" s="31"/>
      <c r="O9" s="7"/>
      <c r="P9" s="7"/>
    </row>
    <row r="10" spans="1:18" ht="15.75" thickBot="1" x14ac:dyDescent="0.3">
      <c r="A10" s="56">
        <v>4</v>
      </c>
      <c r="B10" s="20" t="s">
        <v>12</v>
      </c>
      <c r="C10" s="21" t="s">
        <v>30</v>
      </c>
      <c r="D10" s="5">
        <f t="shared" si="0"/>
        <v>1.054</v>
      </c>
      <c r="E10" s="5"/>
      <c r="F10" s="5"/>
      <c r="G10" s="5">
        <v>1.054</v>
      </c>
      <c r="H10" s="5"/>
      <c r="I10" s="5"/>
      <c r="J10" s="5"/>
      <c r="K10" s="5"/>
      <c r="L10" s="5"/>
      <c r="M10" s="5"/>
      <c r="N10" s="31"/>
      <c r="O10" s="6"/>
      <c r="P10" s="7"/>
    </row>
    <row r="11" spans="1:18" ht="15.75" thickBot="1" x14ac:dyDescent="0.3">
      <c r="A11" s="56">
        <v>5</v>
      </c>
      <c r="B11" s="20" t="s">
        <v>12</v>
      </c>
      <c r="C11" s="21" t="s">
        <v>31</v>
      </c>
      <c r="D11" s="5">
        <f t="shared" si="0"/>
        <v>9.9699999999999989</v>
      </c>
      <c r="E11" s="5"/>
      <c r="F11" s="5"/>
      <c r="G11" s="5">
        <v>9.3539999999999992</v>
      </c>
      <c r="H11" s="5">
        <v>0.61599999999999999</v>
      </c>
      <c r="I11" s="5"/>
      <c r="J11" s="5"/>
      <c r="K11" s="5"/>
      <c r="L11" s="5"/>
      <c r="M11" s="5"/>
      <c r="N11" s="31"/>
      <c r="O11" s="7"/>
      <c r="P11" s="8"/>
      <c r="Q11" s="7"/>
    </row>
    <row r="12" spans="1:18" ht="15.75" thickBot="1" x14ac:dyDescent="0.3">
      <c r="A12" s="56">
        <v>6</v>
      </c>
      <c r="B12" s="32" t="s">
        <v>12</v>
      </c>
      <c r="C12" s="33" t="s">
        <v>136</v>
      </c>
      <c r="D12" s="34">
        <f t="shared" si="0"/>
        <v>3.0449999999999999</v>
      </c>
      <c r="E12" s="34"/>
      <c r="F12" s="34"/>
      <c r="G12" s="34"/>
      <c r="H12" s="34">
        <v>3.0449999999999999</v>
      </c>
      <c r="I12" s="34"/>
      <c r="J12" s="34"/>
      <c r="K12" s="34"/>
      <c r="L12" s="34"/>
      <c r="M12" s="34"/>
      <c r="N12" s="35"/>
      <c r="O12" s="7"/>
      <c r="P12" s="8"/>
      <c r="Q12" s="7"/>
    </row>
    <row r="13" spans="1:18" ht="15.75" thickBot="1" x14ac:dyDescent="0.3">
      <c r="A13" s="56">
        <v>7</v>
      </c>
      <c r="B13" s="25" t="s">
        <v>14</v>
      </c>
      <c r="C13" s="26" t="s">
        <v>15</v>
      </c>
      <c r="D13" s="13">
        <f t="shared" si="0"/>
        <v>71.387</v>
      </c>
      <c r="E13" s="13"/>
      <c r="F13" s="13"/>
      <c r="G13" s="36">
        <v>23.595999999999997</v>
      </c>
      <c r="H13" s="13">
        <v>47.790999999999997</v>
      </c>
      <c r="I13" s="13"/>
      <c r="J13" s="13"/>
      <c r="K13" s="13"/>
      <c r="L13" s="13"/>
      <c r="M13" s="13"/>
      <c r="N13" s="14"/>
      <c r="O13" s="7"/>
      <c r="P13" s="6"/>
    </row>
    <row r="14" spans="1:18" ht="15.75" thickBot="1" x14ac:dyDescent="0.3">
      <c r="A14" s="56">
        <v>8</v>
      </c>
      <c r="B14" s="25" t="s">
        <v>14</v>
      </c>
      <c r="C14" s="81" t="s">
        <v>153</v>
      </c>
      <c r="D14" s="13">
        <f>SUM(E14:I14)</f>
        <v>566.57999999999993</v>
      </c>
      <c r="E14" s="13">
        <v>566.57999999999993</v>
      </c>
      <c r="F14" s="82"/>
      <c r="G14" s="83"/>
      <c r="H14" s="82"/>
      <c r="I14" s="82"/>
      <c r="J14" s="82"/>
      <c r="K14" s="82"/>
      <c r="L14" s="82"/>
      <c r="M14" s="82"/>
      <c r="N14" s="84"/>
      <c r="O14" s="7"/>
      <c r="P14" s="6"/>
    </row>
    <row r="15" spans="1:18" ht="15.75" thickBot="1" x14ac:dyDescent="0.3">
      <c r="A15" s="56">
        <v>9</v>
      </c>
      <c r="B15" s="27" t="s">
        <v>22</v>
      </c>
      <c r="C15" s="37" t="s">
        <v>32</v>
      </c>
      <c r="D15" s="29">
        <f t="shared" si="0"/>
        <v>3.4129999999999998</v>
      </c>
      <c r="E15" s="29"/>
      <c r="F15" s="29"/>
      <c r="G15" s="29">
        <v>3.4129999999999998</v>
      </c>
      <c r="H15" s="29"/>
      <c r="I15" s="29"/>
      <c r="J15" s="29"/>
      <c r="K15" s="29"/>
      <c r="L15" s="29"/>
      <c r="M15" s="29"/>
      <c r="N15" s="30"/>
      <c r="O15" s="7"/>
    </row>
    <row r="16" spans="1:18" ht="15.75" thickBot="1" x14ac:dyDescent="0.3">
      <c r="A16" s="56">
        <v>10</v>
      </c>
      <c r="B16" s="20" t="s">
        <v>22</v>
      </c>
      <c r="C16" s="21" t="s">
        <v>17</v>
      </c>
      <c r="D16" s="5">
        <f t="shared" si="0"/>
        <v>830.54499999999996</v>
      </c>
      <c r="E16" s="5"/>
      <c r="F16" s="5"/>
      <c r="G16" s="5">
        <v>814.95899999999995</v>
      </c>
      <c r="H16" s="5">
        <v>15.586</v>
      </c>
      <c r="I16" s="5"/>
      <c r="J16" s="5"/>
      <c r="K16" s="5"/>
      <c r="L16" s="5"/>
      <c r="M16" s="5"/>
      <c r="N16" s="31"/>
      <c r="O16" s="7"/>
    </row>
    <row r="17" spans="1:16" ht="15.75" thickBot="1" x14ac:dyDescent="0.3">
      <c r="A17" s="56">
        <v>11</v>
      </c>
      <c r="B17" s="32" t="s">
        <v>22</v>
      </c>
      <c r="C17" s="33" t="s">
        <v>33</v>
      </c>
      <c r="D17" s="34">
        <f t="shared" si="0"/>
        <v>5.673</v>
      </c>
      <c r="E17" s="34"/>
      <c r="F17" s="34"/>
      <c r="G17" s="34"/>
      <c r="H17" s="34">
        <v>5.673</v>
      </c>
      <c r="I17" s="34"/>
      <c r="J17" s="34"/>
      <c r="K17" s="34"/>
      <c r="L17" s="34"/>
      <c r="M17" s="34"/>
      <c r="N17" s="35"/>
    </row>
    <row r="18" spans="1:16" ht="15.75" thickBot="1" x14ac:dyDescent="0.3">
      <c r="A18" s="56">
        <v>12</v>
      </c>
      <c r="B18" s="27" t="s">
        <v>16</v>
      </c>
      <c r="C18" s="28" t="s">
        <v>17</v>
      </c>
      <c r="D18" s="29">
        <f t="shared" si="0"/>
        <v>3.7719999999999998</v>
      </c>
      <c r="E18" s="29"/>
      <c r="F18" s="29"/>
      <c r="G18" s="29">
        <v>1.5449999999999999</v>
      </c>
      <c r="H18" s="29">
        <v>2.2269999999999999</v>
      </c>
      <c r="I18" s="29"/>
      <c r="J18" s="29"/>
      <c r="K18" s="29"/>
      <c r="L18" s="29"/>
      <c r="M18" s="29"/>
      <c r="N18" s="30"/>
      <c r="O18" s="7"/>
      <c r="P18" s="7"/>
    </row>
    <row r="19" spans="1:16" ht="20.25" customHeight="1" thickBot="1" x14ac:dyDescent="0.3">
      <c r="A19" s="56">
        <v>13</v>
      </c>
      <c r="B19" s="32" t="s">
        <v>16</v>
      </c>
      <c r="C19" s="33" t="s">
        <v>18</v>
      </c>
      <c r="D19" s="34">
        <f t="shared" si="0"/>
        <v>13.872</v>
      </c>
      <c r="E19" s="34"/>
      <c r="F19" s="34"/>
      <c r="G19" s="34"/>
      <c r="H19" s="34">
        <v>13.872</v>
      </c>
      <c r="I19" s="34"/>
      <c r="J19" s="34"/>
      <c r="K19" s="34"/>
      <c r="L19" s="34"/>
      <c r="M19" s="34"/>
      <c r="N19" s="35"/>
    </row>
    <row r="20" spans="1:16" ht="15.75" thickBot="1" x14ac:dyDescent="0.3">
      <c r="A20" s="56">
        <v>14</v>
      </c>
      <c r="B20" s="40" t="s">
        <v>19</v>
      </c>
      <c r="C20" s="33" t="s">
        <v>20</v>
      </c>
      <c r="D20" s="54">
        <f t="shared" si="0"/>
        <v>845.35799999999995</v>
      </c>
      <c r="E20" s="54"/>
      <c r="F20" s="54"/>
      <c r="G20" s="54">
        <v>837.16499999999996</v>
      </c>
      <c r="H20" s="66">
        <v>8.1929999999999996</v>
      </c>
      <c r="I20" s="54"/>
      <c r="J20" s="54"/>
      <c r="K20" s="54"/>
      <c r="L20" s="54"/>
      <c r="M20" s="54"/>
      <c r="N20" s="55"/>
      <c r="O20" s="7"/>
    </row>
    <row r="21" spans="1:16" ht="15.75" thickBot="1" x14ac:dyDescent="0.3">
      <c r="A21" s="56">
        <v>15</v>
      </c>
      <c r="B21" s="87" t="s">
        <v>23</v>
      </c>
      <c r="C21" s="88" t="s">
        <v>166</v>
      </c>
      <c r="D21" s="82">
        <f t="shared" si="0"/>
        <v>6.3220000000000001</v>
      </c>
      <c r="E21" s="89"/>
      <c r="F21" s="89"/>
      <c r="G21" s="89"/>
      <c r="H21" s="89">
        <v>6.3220000000000001</v>
      </c>
      <c r="I21" s="89"/>
      <c r="J21" s="89"/>
      <c r="K21" s="89"/>
      <c r="L21" s="89"/>
      <c r="M21" s="89"/>
      <c r="N21" s="90"/>
      <c r="O21" s="7"/>
    </row>
    <row r="22" spans="1:16" ht="15.75" thickBot="1" x14ac:dyDescent="0.3">
      <c r="A22" s="56">
        <v>16</v>
      </c>
      <c r="B22" s="87" t="s">
        <v>23</v>
      </c>
      <c r="C22" s="88" t="s">
        <v>28</v>
      </c>
      <c r="D22" s="82">
        <f t="shared" si="0"/>
        <v>1086.28</v>
      </c>
      <c r="E22" s="89">
        <v>872.45299999999997</v>
      </c>
      <c r="F22" s="89"/>
      <c r="G22" s="91">
        <v>138.78100000000003</v>
      </c>
      <c r="H22" s="89">
        <v>75.046000000000006</v>
      </c>
      <c r="I22" s="89"/>
      <c r="J22" s="89"/>
      <c r="K22" s="89"/>
      <c r="L22" s="89"/>
      <c r="M22" s="89"/>
      <c r="N22" s="90"/>
      <c r="O22" s="6"/>
    </row>
    <row r="23" spans="1:16" ht="15.75" thickBot="1" x14ac:dyDescent="0.3">
      <c r="A23" s="56">
        <v>17</v>
      </c>
      <c r="B23" s="39" t="s">
        <v>24</v>
      </c>
      <c r="C23" s="28" t="s">
        <v>25</v>
      </c>
      <c r="D23" s="29">
        <f t="shared" si="0"/>
        <v>1068.9720000000002</v>
      </c>
      <c r="E23" s="29"/>
      <c r="F23" s="29"/>
      <c r="G23" s="29">
        <v>535.69500000000005</v>
      </c>
      <c r="H23" s="29">
        <v>533.27700000000004</v>
      </c>
      <c r="I23" s="29"/>
      <c r="J23" s="29"/>
      <c r="K23" s="29"/>
      <c r="L23" s="29"/>
      <c r="M23" s="29"/>
      <c r="N23" s="30"/>
      <c r="O23" s="6"/>
    </row>
    <row r="24" spans="1:16" ht="15.75" thickBot="1" x14ac:dyDescent="0.3">
      <c r="A24" s="56">
        <v>18</v>
      </c>
      <c r="B24" s="23" t="s">
        <v>24</v>
      </c>
      <c r="C24" s="21" t="s">
        <v>61</v>
      </c>
      <c r="D24" s="5">
        <f t="shared" si="0"/>
        <v>3.3769999999999998</v>
      </c>
      <c r="E24" s="5">
        <v>3.3769999999999998</v>
      </c>
      <c r="F24" s="5"/>
      <c r="G24" s="5"/>
      <c r="H24" s="5"/>
      <c r="I24" s="5"/>
      <c r="J24" s="5"/>
      <c r="K24" s="5"/>
      <c r="L24" s="5"/>
      <c r="M24" s="5"/>
      <c r="N24" s="31"/>
      <c r="O24" s="6"/>
    </row>
    <row r="25" spans="1:16" ht="15.75" thickBot="1" x14ac:dyDescent="0.3">
      <c r="A25" s="56">
        <v>19</v>
      </c>
      <c r="B25" s="23" t="s">
        <v>24</v>
      </c>
      <c r="C25" s="21" t="s">
        <v>26</v>
      </c>
      <c r="D25" s="5">
        <f t="shared" si="0"/>
        <v>12.209999999999999</v>
      </c>
      <c r="E25" s="5">
        <v>8.9549999999999983</v>
      </c>
      <c r="F25" s="5">
        <v>0</v>
      </c>
      <c r="G25" s="5">
        <v>3.2550000000000008</v>
      </c>
      <c r="H25" s="5"/>
      <c r="I25" s="5"/>
      <c r="J25" s="5"/>
      <c r="K25" s="5"/>
      <c r="L25" s="5"/>
      <c r="M25" s="5"/>
      <c r="N25" s="31"/>
      <c r="O25" s="7"/>
    </row>
    <row r="26" spans="1:16" ht="15.75" thickBot="1" x14ac:dyDescent="0.3">
      <c r="A26" s="56">
        <v>20</v>
      </c>
      <c r="B26" s="23" t="s">
        <v>24</v>
      </c>
      <c r="C26" s="21" t="s">
        <v>155</v>
      </c>
      <c r="D26" s="5">
        <f t="shared" si="0"/>
        <v>978.82600000000002</v>
      </c>
      <c r="E26" s="5">
        <v>49.951999999999998</v>
      </c>
      <c r="F26" s="5">
        <v>10.831</v>
      </c>
      <c r="G26" s="5">
        <v>595.346</v>
      </c>
      <c r="H26" s="5">
        <v>322.697</v>
      </c>
      <c r="I26" s="5"/>
      <c r="J26" s="5"/>
      <c r="K26" s="5"/>
      <c r="L26" s="5"/>
      <c r="M26" s="5"/>
      <c r="N26" s="31"/>
    </row>
    <row r="27" spans="1:16" ht="15.75" thickBot="1" x14ac:dyDescent="0.3">
      <c r="A27" s="56">
        <v>21</v>
      </c>
      <c r="B27" s="23" t="s">
        <v>24</v>
      </c>
      <c r="C27" s="21" t="s">
        <v>27</v>
      </c>
      <c r="D27" s="5">
        <f t="shared" si="0"/>
        <v>14.132</v>
      </c>
      <c r="E27" s="5"/>
      <c r="F27" s="5"/>
      <c r="G27" s="5"/>
      <c r="H27" s="5">
        <v>14.132</v>
      </c>
      <c r="I27" s="5"/>
      <c r="J27" s="5"/>
      <c r="K27" s="5"/>
      <c r="L27" s="5"/>
      <c r="M27" s="5"/>
      <c r="N27" s="31"/>
    </row>
    <row r="28" spans="1:16" ht="15.75" thickBot="1" x14ac:dyDescent="0.3">
      <c r="A28" s="56">
        <v>22</v>
      </c>
      <c r="B28" s="64" t="s">
        <v>34</v>
      </c>
      <c r="C28" s="65" t="s">
        <v>38</v>
      </c>
      <c r="D28" s="66">
        <f>SUM(E28:I28)</f>
        <v>2.2570000000000001</v>
      </c>
      <c r="E28" s="92"/>
      <c r="F28" s="92"/>
      <c r="G28" s="10">
        <v>1.419</v>
      </c>
      <c r="H28" s="98">
        <v>0.83799999999999997</v>
      </c>
      <c r="I28" s="97"/>
      <c r="J28" s="64"/>
      <c r="K28" s="64"/>
      <c r="L28" s="64"/>
      <c r="M28" s="96"/>
      <c r="N28" s="96"/>
    </row>
    <row r="29" spans="1:16" ht="15.75" thickBot="1" x14ac:dyDescent="0.3">
      <c r="A29" s="56">
        <v>23</v>
      </c>
      <c r="B29" s="9" t="s">
        <v>34</v>
      </c>
      <c r="C29" s="22" t="s">
        <v>39</v>
      </c>
      <c r="D29" s="5">
        <f t="shared" si="0"/>
        <v>4.6050000000000004</v>
      </c>
      <c r="E29" s="70"/>
      <c r="F29" s="70"/>
      <c r="G29" s="10"/>
      <c r="H29" s="98">
        <v>4.6050000000000004</v>
      </c>
      <c r="I29" s="99"/>
      <c r="J29" s="9"/>
      <c r="K29" s="9"/>
      <c r="L29" s="9"/>
      <c r="M29" s="9"/>
      <c r="N29" s="44"/>
    </row>
    <row r="30" spans="1:16" ht="15.75" thickBot="1" x14ac:dyDescent="0.3">
      <c r="A30" s="56">
        <v>24</v>
      </c>
      <c r="B30" s="9" t="s">
        <v>34</v>
      </c>
      <c r="C30" s="22" t="s">
        <v>40</v>
      </c>
      <c r="D30" s="5">
        <f t="shared" si="0"/>
        <v>1.4970000000000001</v>
      </c>
      <c r="E30" s="10"/>
      <c r="F30" s="10"/>
      <c r="G30" s="98"/>
      <c r="H30" s="98">
        <v>1.4970000000000001</v>
      </c>
      <c r="I30" s="99"/>
      <c r="J30" s="9"/>
      <c r="K30" s="9"/>
      <c r="L30" s="9"/>
      <c r="M30" s="9"/>
      <c r="N30" s="44"/>
    </row>
    <row r="31" spans="1:16" ht="15.75" thickBot="1" x14ac:dyDescent="0.3">
      <c r="A31" s="56">
        <v>25</v>
      </c>
      <c r="B31" s="9" t="s">
        <v>34</v>
      </c>
      <c r="C31" s="22" t="s">
        <v>41</v>
      </c>
      <c r="D31" s="5">
        <f t="shared" si="0"/>
        <v>3.157</v>
      </c>
      <c r="E31" s="10"/>
      <c r="F31" s="10"/>
      <c r="G31" s="98">
        <v>3.157</v>
      </c>
      <c r="H31" s="98"/>
      <c r="I31" s="99"/>
      <c r="J31" s="9"/>
      <c r="K31" s="9"/>
      <c r="L31" s="9"/>
      <c r="M31" s="9"/>
      <c r="N31" s="44"/>
    </row>
    <row r="32" spans="1:16" ht="15.75" thickBot="1" x14ac:dyDescent="0.3">
      <c r="A32" s="56">
        <v>26</v>
      </c>
      <c r="B32" s="45" t="s">
        <v>34</v>
      </c>
      <c r="C32" s="46" t="s">
        <v>42</v>
      </c>
      <c r="D32" s="34">
        <f t="shared" si="0"/>
        <v>166.72399999999999</v>
      </c>
      <c r="E32" s="100">
        <v>0.80200000000000005</v>
      </c>
      <c r="F32" s="47"/>
      <c r="G32" s="100">
        <v>142.72800000000001</v>
      </c>
      <c r="H32" s="100">
        <v>23.193999999999999</v>
      </c>
      <c r="I32" s="101"/>
      <c r="J32" s="45"/>
      <c r="K32" s="45"/>
      <c r="L32" s="45"/>
      <c r="M32" s="45"/>
      <c r="N32" s="48"/>
    </row>
    <row r="33" spans="1:14" ht="15.75" thickBot="1" x14ac:dyDescent="0.3">
      <c r="A33" s="56">
        <v>27</v>
      </c>
      <c r="B33" s="41" t="s">
        <v>35</v>
      </c>
      <c r="C33" s="37" t="s">
        <v>36</v>
      </c>
      <c r="D33" s="29">
        <f t="shared" si="0"/>
        <v>14.493</v>
      </c>
      <c r="E33" s="42"/>
      <c r="F33" s="42"/>
      <c r="G33" s="49">
        <v>12.476000000000001</v>
      </c>
      <c r="H33" s="49">
        <v>2.0169999999999999</v>
      </c>
      <c r="I33" s="49"/>
      <c r="J33" s="41"/>
      <c r="K33" s="41"/>
      <c r="L33" s="41"/>
      <c r="M33" s="41"/>
      <c r="N33" s="43"/>
    </row>
    <row r="34" spans="1:14" ht="15.75" thickBot="1" x14ac:dyDescent="0.3">
      <c r="A34" s="56">
        <v>28</v>
      </c>
      <c r="B34" s="9" t="s">
        <v>35</v>
      </c>
      <c r="C34" s="22" t="s">
        <v>43</v>
      </c>
      <c r="D34" s="5">
        <f t="shared" si="0"/>
        <v>157.499</v>
      </c>
      <c r="E34" s="15">
        <v>6.319</v>
      </c>
      <c r="F34" s="70"/>
      <c r="G34" s="15">
        <v>115.996</v>
      </c>
      <c r="H34" s="15">
        <v>35.183999999999997</v>
      </c>
      <c r="I34" s="15"/>
      <c r="J34" s="9"/>
      <c r="K34" s="9"/>
      <c r="L34" s="9"/>
      <c r="M34" s="9"/>
      <c r="N34" s="44"/>
    </row>
    <row r="35" spans="1:14" ht="15.75" thickBot="1" x14ac:dyDescent="0.3">
      <c r="A35" s="56">
        <v>29</v>
      </c>
      <c r="B35" s="9" t="s">
        <v>35</v>
      </c>
      <c r="C35" s="22" t="s">
        <v>37</v>
      </c>
      <c r="D35" s="5">
        <f t="shared" si="0"/>
        <v>3.5590000000000002</v>
      </c>
      <c r="E35" s="10"/>
      <c r="F35" s="10"/>
      <c r="G35" s="15">
        <v>1.762</v>
      </c>
      <c r="H35" s="15">
        <v>1.7969999999999999</v>
      </c>
      <c r="I35" s="15"/>
      <c r="J35" s="9"/>
      <c r="K35" s="9"/>
      <c r="L35" s="9"/>
      <c r="M35" s="9"/>
      <c r="N35" s="44"/>
    </row>
    <row r="36" spans="1:14" ht="15.75" thickBot="1" x14ac:dyDescent="0.3">
      <c r="A36" s="56">
        <v>30</v>
      </c>
      <c r="B36" s="9" t="s">
        <v>35</v>
      </c>
      <c r="C36" s="22" t="s">
        <v>44</v>
      </c>
      <c r="D36" s="5">
        <f t="shared" si="0"/>
        <v>2.746</v>
      </c>
      <c r="E36" s="10"/>
      <c r="F36" s="10"/>
      <c r="G36" s="15">
        <v>2.746</v>
      </c>
      <c r="H36" s="15"/>
      <c r="I36" s="15"/>
      <c r="J36" s="9"/>
      <c r="K36" s="9"/>
      <c r="L36" s="9"/>
      <c r="M36" s="9"/>
      <c r="N36" s="44"/>
    </row>
    <row r="37" spans="1:14" ht="15.75" thickBot="1" x14ac:dyDescent="0.3">
      <c r="A37" s="56">
        <v>31</v>
      </c>
      <c r="B37" s="9" t="s">
        <v>35</v>
      </c>
      <c r="C37" s="22" t="s">
        <v>45</v>
      </c>
      <c r="D37" s="5">
        <f t="shared" si="0"/>
        <v>2.3330000000000002</v>
      </c>
      <c r="E37" s="10"/>
      <c r="F37" s="10"/>
      <c r="G37" s="15"/>
      <c r="H37" s="15">
        <v>2.3330000000000002</v>
      </c>
      <c r="I37" s="15"/>
      <c r="J37" s="9"/>
      <c r="K37" s="9"/>
      <c r="L37" s="9"/>
      <c r="M37" s="9"/>
      <c r="N37" s="44"/>
    </row>
    <row r="38" spans="1:14" ht="15.75" thickBot="1" x14ac:dyDescent="0.3">
      <c r="A38" s="56">
        <v>32</v>
      </c>
      <c r="B38" s="9" t="s">
        <v>35</v>
      </c>
      <c r="C38" s="22" t="s">
        <v>46</v>
      </c>
      <c r="D38" s="5">
        <f t="shared" si="0"/>
        <v>2.0910000000000002</v>
      </c>
      <c r="E38" s="10"/>
      <c r="F38" s="10"/>
      <c r="G38" s="15">
        <v>2.0910000000000002</v>
      </c>
      <c r="H38" s="15"/>
      <c r="I38" s="15"/>
      <c r="J38" s="9"/>
      <c r="K38" s="9"/>
      <c r="L38" s="9"/>
      <c r="M38" s="9"/>
      <c r="N38" s="44"/>
    </row>
    <row r="39" spans="1:14" ht="15.75" thickBot="1" x14ac:dyDescent="0.3">
      <c r="A39" s="56">
        <v>33</v>
      </c>
      <c r="B39" s="9" t="s">
        <v>35</v>
      </c>
      <c r="C39" s="22" t="s">
        <v>63</v>
      </c>
      <c r="D39" s="5">
        <f t="shared" si="0"/>
        <v>4.9049999999999994</v>
      </c>
      <c r="E39" s="10"/>
      <c r="F39" s="10"/>
      <c r="G39" s="15">
        <v>3.0619999999999998</v>
      </c>
      <c r="H39" s="15">
        <v>1.843</v>
      </c>
      <c r="I39" s="15"/>
      <c r="J39" s="9"/>
      <c r="K39" s="9"/>
      <c r="L39" s="9"/>
      <c r="M39" s="9"/>
      <c r="N39" s="44"/>
    </row>
    <row r="40" spans="1:14" ht="15.75" thickBot="1" x14ac:dyDescent="0.3">
      <c r="A40" s="56">
        <v>34</v>
      </c>
      <c r="B40" s="9" t="s">
        <v>35</v>
      </c>
      <c r="C40" s="22" t="s">
        <v>64</v>
      </c>
      <c r="D40" s="5">
        <f t="shared" si="0"/>
        <v>3.9569999999999999</v>
      </c>
      <c r="E40" s="10"/>
      <c r="F40" s="10"/>
      <c r="G40" s="15">
        <v>1.8149999999999999</v>
      </c>
      <c r="H40" s="15">
        <v>2.1419999999999999</v>
      </c>
      <c r="I40" s="15"/>
      <c r="J40" s="9"/>
      <c r="K40" s="9"/>
      <c r="L40" s="9"/>
      <c r="M40" s="9"/>
      <c r="N40" s="44"/>
    </row>
    <row r="41" spans="1:14" ht="15.75" thickBot="1" x14ac:dyDescent="0.3">
      <c r="A41" s="56">
        <v>35</v>
      </c>
      <c r="B41" s="45" t="s">
        <v>35</v>
      </c>
      <c r="C41" s="46" t="s">
        <v>47</v>
      </c>
      <c r="D41" s="34">
        <f t="shared" si="0"/>
        <v>233.43900000000002</v>
      </c>
      <c r="E41" s="69">
        <v>6.2549999999999999</v>
      </c>
      <c r="F41" s="47">
        <v>1.917</v>
      </c>
      <c r="G41" s="50">
        <v>170.82300000000001</v>
      </c>
      <c r="H41" s="50">
        <v>54.444000000000003</v>
      </c>
      <c r="I41" s="50"/>
      <c r="J41" s="45"/>
      <c r="K41" s="45"/>
      <c r="L41" s="45"/>
      <c r="M41" s="45"/>
      <c r="N41" s="48"/>
    </row>
    <row r="42" spans="1:14" ht="15.75" thickBot="1" x14ac:dyDescent="0.3">
      <c r="A42" s="56">
        <v>36</v>
      </c>
      <c r="B42" s="41" t="s">
        <v>48</v>
      </c>
      <c r="C42" s="37" t="s">
        <v>49</v>
      </c>
      <c r="D42" s="29">
        <f t="shared" si="0"/>
        <v>17.577999999999999</v>
      </c>
      <c r="E42" s="42"/>
      <c r="F42" s="42"/>
      <c r="G42" s="49">
        <v>2.9220000000000002</v>
      </c>
      <c r="H42" s="49">
        <v>14.656000000000001</v>
      </c>
      <c r="I42" s="49"/>
      <c r="J42" s="41"/>
      <c r="K42" s="41"/>
      <c r="L42" s="41"/>
      <c r="M42" s="41"/>
      <c r="N42" s="43"/>
    </row>
    <row r="43" spans="1:14" ht="15.75" thickBot="1" x14ac:dyDescent="0.3">
      <c r="A43" s="56">
        <v>37</v>
      </c>
      <c r="B43" s="9" t="s">
        <v>48</v>
      </c>
      <c r="C43" s="22" t="s">
        <v>50</v>
      </c>
      <c r="D43" s="5">
        <f t="shared" si="0"/>
        <v>1.67</v>
      </c>
      <c r="E43" s="10"/>
      <c r="F43" s="10"/>
      <c r="G43" s="10"/>
      <c r="H43" s="15">
        <v>1.67</v>
      </c>
      <c r="I43" s="15"/>
      <c r="J43" s="9"/>
      <c r="K43" s="9"/>
      <c r="L43" s="9"/>
      <c r="M43" s="9"/>
      <c r="N43" s="44"/>
    </row>
    <row r="44" spans="1:14" ht="15.75" thickBot="1" x14ac:dyDescent="0.3">
      <c r="A44" s="56">
        <v>38</v>
      </c>
      <c r="B44" s="9" t="s">
        <v>48</v>
      </c>
      <c r="C44" s="22" t="s">
        <v>51</v>
      </c>
      <c r="D44" s="5">
        <f t="shared" si="0"/>
        <v>5.952</v>
      </c>
      <c r="E44" s="10"/>
      <c r="F44" s="10"/>
      <c r="G44" s="10"/>
      <c r="H44" s="15">
        <v>5.952</v>
      </c>
      <c r="I44" s="15"/>
      <c r="J44" s="9"/>
      <c r="K44" s="9"/>
      <c r="L44" s="9"/>
      <c r="M44" s="9"/>
      <c r="N44" s="44"/>
    </row>
    <row r="45" spans="1:14" ht="15.75" thickBot="1" x14ac:dyDescent="0.3">
      <c r="A45" s="56">
        <v>39</v>
      </c>
      <c r="B45" s="45" t="s">
        <v>48</v>
      </c>
      <c r="C45" s="46" t="s">
        <v>52</v>
      </c>
      <c r="D45" s="34">
        <f t="shared" si="0"/>
        <v>2.1230000000000002</v>
      </c>
      <c r="E45" s="47"/>
      <c r="F45" s="47"/>
      <c r="G45" s="47"/>
      <c r="H45" s="50">
        <v>2.1230000000000002</v>
      </c>
      <c r="I45" s="50"/>
      <c r="J45" s="45"/>
      <c r="K45" s="45"/>
      <c r="L45" s="45"/>
      <c r="M45" s="45"/>
      <c r="N45" s="48"/>
    </row>
    <row r="46" spans="1:14" ht="15.75" thickBot="1" x14ac:dyDescent="0.3">
      <c r="A46" s="56">
        <v>40</v>
      </c>
      <c r="B46" s="51" t="s">
        <v>53</v>
      </c>
      <c r="C46" s="51" t="s">
        <v>15</v>
      </c>
      <c r="D46" s="13">
        <f t="shared" si="0"/>
        <v>10892.672999999999</v>
      </c>
      <c r="E46" s="38"/>
      <c r="F46" s="38"/>
      <c r="G46" s="52">
        <v>4146.8360000000002</v>
      </c>
      <c r="H46" s="52">
        <v>6745.8369999999995</v>
      </c>
      <c r="I46" s="52"/>
      <c r="J46" s="51"/>
      <c r="K46" s="51"/>
      <c r="L46" s="51"/>
      <c r="M46" s="51"/>
      <c r="N46" s="53"/>
    </row>
    <row r="47" spans="1:14" ht="15.75" thickBot="1" x14ac:dyDescent="0.3">
      <c r="A47" s="56">
        <v>41</v>
      </c>
      <c r="B47" s="9" t="s">
        <v>53</v>
      </c>
      <c r="C47" s="9" t="s">
        <v>173</v>
      </c>
      <c r="D47" s="19">
        <f t="shared" ref="D47" si="1">SUM(E47:H47)</f>
        <v>330.42</v>
      </c>
      <c r="E47" s="9"/>
      <c r="F47" s="9"/>
      <c r="G47" s="104">
        <v>330.42</v>
      </c>
      <c r="H47" s="104"/>
      <c r="I47" s="9"/>
      <c r="J47" s="9"/>
      <c r="K47" s="9"/>
      <c r="L47" s="9"/>
      <c r="M47" s="9"/>
      <c r="N47" s="9"/>
    </row>
    <row r="48" spans="1:14" ht="15.75" thickBot="1" x14ac:dyDescent="0.3">
      <c r="A48" s="56">
        <v>42</v>
      </c>
      <c r="B48" s="41" t="s">
        <v>55</v>
      </c>
      <c r="C48" s="41" t="s">
        <v>56</v>
      </c>
      <c r="D48" s="29">
        <f t="shared" si="0"/>
        <v>133.19499999999999</v>
      </c>
      <c r="E48" s="42">
        <v>0.504</v>
      </c>
      <c r="F48" s="42">
        <v>1.391</v>
      </c>
      <c r="G48" s="42">
        <v>87.087000000000003</v>
      </c>
      <c r="H48" s="42">
        <v>44.213000000000001</v>
      </c>
      <c r="I48" s="42"/>
      <c r="J48" s="41"/>
      <c r="K48" s="41"/>
      <c r="L48" s="41"/>
      <c r="M48" s="41"/>
      <c r="N48" s="43"/>
    </row>
    <row r="49" spans="1:14" ht="15.75" thickBot="1" x14ac:dyDescent="0.3">
      <c r="A49" s="56">
        <v>43</v>
      </c>
      <c r="B49" s="9" t="s">
        <v>55</v>
      </c>
      <c r="C49" s="9" t="s">
        <v>57</v>
      </c>
      <c r="D49" s="5">
        <f t="shared" si="0"/>
        <v>160.577</v>
      </c>
      <c r="E49" s="10">
        <v>0</v>
      </c>
      <c r="F49" s="10">
        <v>0</v>
      </c>
      <c r="G49" s="10">
        <v>56.987000000000002</v>
      </c>
      <c r="H49" s="10">
        <v>103.59</v>
      </c>
      <c r="I49" s="10"/>
      <c r="J49" s="9"/>
      <c r="K49" s="9"/>
      <c r="L49" s="9"/>
      <c r="M49" s="9"/>
      <c r="N49" s="44"/>
    </row>
    <row r="50" spans="1:14" ht="15.75" thickBot="1" x14ac:dyDescent="0.3">
      <c r="A50" s="56">
        <v>44</v>
      </c>
      <c r="B50" s="9" t="s">
        <v>55</v>
      </c>
      <c r="C50" s="9" t="s">
        <v>58</v>
      </c>
      <c r="D50" s="5">
        <f t="shared" si="0"/>
        <v>44.353999999999999</v>
      </c>
      <c r="E50" s="10">
        <v>0</v>
      </c>
      <c r="F50" s="10">
        <v>0</v>
      </c>
      <c r="G50" s="10">
        <v>19.553999999999998</v>
      </c>
      <c r="H50" s="10">
        <v>24.8</v>
      </c>
      <c r="I50" s="10"/>
      <c r="J50" s="9"/>
      <c r="K50" s="9"/>
      <c r="L50" s="9"/>
      <c r="M50" s="9"/>
      <c r="N50" s="44"/>
    </row>
    <row r="51" spans="1:14" ht="15.75" thickBot="1" x14ac:dyDescent="0.3">
      <c r="A51" s="56">
        <v>45</v>
      </c>
      <c r="B51" s="9" t="s">
        <v>55</v>
      </c>
      <c r="C51" s="9" t="s">
        <v>59</v>
      </c>
      <c r="D51" s="5">
        <f t="shared" si="0"/>
        <v>49.010999999999996</v>
      </c>
      <c r="E51" s="10">
        <v>0</v>
      </c>
      <c r="F51" s="10">
        <v>0</v>
      </c>
      <c r="G51" s="10">
        <v>17.052</v>
      </c>
      <c r="H51" s="10">
        <v>31.959</v>
      </c>
      <c r="I51" s="10"/>
      <c r="J51" s="9"/>
      <c r="K51" s="9"/>
      <c r="L51" s="9"/>
      <c r="M51" s="9"/>
      <c r="N51" s="44"/>
    </row>
    <row r="52" spans="1:14" ht="15.75" thickBot="1" x14ac:dyDescent="0.3">
      <c r="A52" s="56">
        <v>46</v>
      </c>
      <c r="B52" s="9" t="s">
        <v>55</v>
      </c>
      <c r="C52" s="22" t="s">
        <v>60</v>
      </c>
      <c r="D52" s="5">
        <f t="shared" si="0"/>
        <v>7.4089999999999998</v>
      </c>
      <c r="E52" s="10">
        <v>0</v>
      </c>
      <c r="F52" s="10">
        <v>0</v>
      </c>
      <c r="G52" s="10">
        <v>7.4089999999999998</v>
      </c>
      <c r="H52" s="10">
        <v>0</v>
      </c>
      <c r="I52" s="10"/>
      <c r="J52" s="9"/>
      <c r="K52" s="9"/>
      <c r="L52" s="9"/>
      <c r="M52" s="9"/>
      <c r="N52" s="44"/>
    </row>
    <row r="53" spans="1:14" ht="15.75" thickBot="1" x14ac:dyDescent="0.3">
      <c r="A53" s="56">
        <v>47</v>
      </c>
      <c r="B53" s="45" t="s">
        <v>55</v>
      </c>
      <c r="C53" s="45" t="s">
        <v>61</v>
      </c>
      <c r="D53" s="34">
        <f t="shared" si="0"/>
        <v>5.8360000000000003</v>
      </c>
      <c r="E53" s="47">
        <v>5.8360000000000003</v>
      </c>
      <c r="F53" s="47">
        <v>0</v>
      </c>
      <c r="G53" s="47">
        <v>0</v>
      </c>
      <c r="H53" s="47">
        <v>0</v>
      </c>
      <c r="I53" s="47"/>
      <c r="J53" s="45"/>
      <c r="K53" s="45"/>
      <c r="L53" s="45"/>
      <c r="M53" s="45"/>
      <c r="N53" s="48"/>
    </row>
    <row r="54" spans="1:14" ht="15.75" thickBot="1" x14ac:dyDescent="0.3">
      <c r="A54" s="56">
        <v>48</v>
      </c>
      <c r="B54" s="41" t="s">
        <v>54</v>
      </c>
      <c r="C54" s="41" t="s">
        <v>56</v>
      </c>
      <c r="D54" s="29">
        <f t="shared" si="0"/>
        <v>199.137</v>
      </c>
      <c r="E54" s="42">
        <v>4.8609999999999998</v>
      </c>
      <c r="F54" s="42"/>
      <c r="G54" s="42">
        <v>160.304</v>
      </c>
      <c r="H54" s="42">
        <v>33.972000000000001</v>
      </c>
      <c r="I54" s="42"/>
      <c r="J54" s="41"/>
      <c r="K54" s="41"/>
      <c r="L54" s="41"/>
      <c r="M54" s="41"/>
      <c r="N54" s="43"/>
    </row>
    <row r="55" spans="1:14" ht="15.75" thickBot="1" x14ac:dyDescent="0.3">
      <c r="A55" s="56">
        <v>49</v>
      </c>
      <c r="B55" s="9" t="s">
        <v>54</v>
      </c>
      <c r="C55" s="9" t="s">
        <v>62</v>
      </c>
      <c r="D55" s="5">
        <f t="shared" si="0"/>
        <v>4.6120000000000001</v>
      </c>
      <c r="E55" s="10"/>
      <c r="F55" s="10"/>
      <c r="G55" s="10">
        <v>2.8250000000000002</v>
      </c>
      <c r="H55" s="10">
        <v>1.7869999999999999</v>
      </c>
      <c r="I55" s="10"/>
      <c r="J55" s="9"/>
      <c r="K55" s="9"/>
      <c r="L55" s="9"/>
      <c r="M55" s="9"/>
      <c r="N55" s="44"/>
    </row>
    <row r="56" spans="1:14" ht="15.75" thickBot="1" x14ac:dyDescent="0.3">
      <c r="A56" s="56">
        <v>50</v>
      </c>
      <c r="B56" s="9" t="s">
        <v>54</v>
      </c>
      <c r="C56" s="68" t="s">
        <v>81</v>
      </c>
      <c r="D56" s="5">
        <f t="shared" si="0"/>
        <v>24.919</v>
      </c>
      <c r="E56" s="10">
        <v>3.1949999999999998</v>
      </c>
      <c r="F56" s="10"/>
      <c r="G56" s="10">
        <v>18.626000000000001</v>
      </c>
      <c r="H56" s="10">
        <v>3.0979999999999999</v>
      </c>
      <c r="I56" s="10"/>
      <c r="J56" s="9"/>
      <c r="K56" s="9"/>
      <c r="L56" s="9"/>
      <c r="M56" s="9"/>
      <c r="N56" s="44"/>
    </row>
    <row r="57" spans="1:14" ht="15.75" thickBot="1" x14ac:dyDescent="0.3">
      <c r="A57" s="56">
        <v>51</v>
      </c>
      <c r="B57" s="9" t="s">
        <v>54</v>
      </c>
      <c r="C57" s="68" t="s">
        <v>86</v>
      </c>
      <c r="D57" s="5">
        <f t="shared" si="0"/>
        <v>1.992</v>
      </c>
      <c r="E57" s="10"/>
      <c r="F57" s="10"/>
      <c r="G57" s="10">
        <v>1.992</v>
      </c>
      <c r="H57" s="10"/>
      <c r="I57" s="10"/>
      <c r="J57" s="9"/>
      <c r="K57" s="9"/>
      <c r="L57" s="9"/>
      <c r="M57" s="9"/>
      <c r="N57" s="44"/>
    </row>
    <row r="58" spans="1:14" ht="15.75" thickBot="1" x14ac:dyDescent="0.3">
      <c r="A58" s="56">
        <v>52</v>
      </c>
      <c r="B58" s="45" t="s">
        <v>54</v>
      </c>
      <c r="C58" s="63" t="s">
        <v>146</v>
      </c>
      <c r="D58" s="34">
        <f t="shared" si="0"/>
        <v>1.026</v>
      </c>
      <c r="E58" s="47"/>
      <c r="F58" s="47"/>
      <c r="G58" s="47">
        <v>1.026</v>
      </c>
      <c r="H58" s="47"/>
      <c r="I58" s="47"/>
      <c r="J58" s="45"/>
      <c r="K58" s="45"/>
      <c r="L58" s="45"/>
      <c r="M58" s="45"/>
      <c r="N58" s="48"/>
    </row>
    <row r="59" spans="1:14" ht="15.75" thickBot="1" x14ac:dyDescent="0.3">
      <c r="A59" s="56">
        <v>53</v>
      </c>
      <c r="B59" s="64" t="s">
        <v>65</v>
      </c>
      <c r="C59" s="65" t="s">
        <v>66</v>
      </c>
      <c r="D59" s="66">
        <f t="shared" si="0"/>
        <v>5.2919999999999998</v>
      </c>
      <c r="E59" s="78"/>
      <c r="F59" s="78"/>
      <c r="G59" s="78">
        <v>2.3039999999999998</v>
      </c>
      <c r="H59" s="78">
        <v>2.988</v>
      </c>
      <c r="I59" s="78"/>
      <c r="J59" s="64"/>
      <c r="K59" s="64"/>
      <c r="L59" s="64"/>
      <c r="M59" s="64"/>
      <c r="N59" s="67"/>
    </row>
    <row r="60" spans="1:14" ht="15.75" thickBot="1" x14ac:dyDescent="0.3">
      <c r="A60" s="56">
        <v>54</v>
      </c>
      <c r="B60" s="9" t="s">
        <v>65</v>
      </c>
      <c r="C60" s="22" t="s">
        <v>67</v>
      </c>
      <c r="D60" s="5">
        <f t="shared" si="0"/>
        <v>228.93299999999999</v>
      </c>
      <c r="E60" s="79"/>
      <c r="F60" s="79"/>
      <c r="G60" s="79">
        <v>124.529</v>
      </c>
      <c r="H60" s="79">
        <v>104.404</v>
      </c>
      <c r="I60" s="79"/>
      <c r="J60" s="9"/>
      <c r="K60" s="9"/>
      <c r="L60" s="9"/>
      <c r="M60" s="9"/>
      <c r="N60" s="44"/>
    </row>
    <row r="61" spans="1:14" ht="45.75" thickBot="1" x14ac:dyDescent="0.3">
      <c r="A61" s="56">
        <v>55</v>
      </c>
      <c r="B61" s="9" t="s">
        <v>65</v>
      </c>
      <c r="C61" s="74" t="s">
        <v>68</v>
      </c>
      <c r="D61" s="5">
        <f t="shared" si="0"/>
        <v>0.46600000000000003</v>
      </c>
      <c r="E61" s="79"/>
      <c r="F61" s="79"/>
      <c r="G61" s="79"/>
      <c r="H61" s="79">
        <v>0.46600000000000003</v>
      </c>
      <c r="I61" s="79"/>
      <c r="J61" s="9"/>
      <c r="K61" s="9"/>
      <c r="L61" s="9"/>
      <c r="M61" s="9"/>
      <c r="N61" s="44"/>
    </row>
    <row r="62" spans="1:14" ht="15.75" thickBot="1" x14ac:dyDescent="0.3">
      <c r="A62" s="56">
        <v>56</v>
      </c>
      <c r="B62" s="9" t="s">
        <v>65</v>
      </c>
      <c r="C62" s="22" t="s">
        <v>69</v>
      </c>
      <c r="D62" s="5">
        <f t="shared" si="0"/>
        <v>5.4359999999999999</v>
      </c>
      <c r="E62" s="79"/>
      <c r="F62" s="79"/>
      <c r="G62" s="79">
        <v>1.9970000000000001</v>
      </c>
      <c r="H62" s="79">
        <v>3.4390000000000001</v>
      </c>
      <c r="I62" s="79"/>
      <c r="J62" s="9"/>
      <c r="K62" s="9"/>
      <c r="L62" s="9"/>
      <c r="M62" s="9"/>
      <c r="N62" s="44"/>
    </row>
    <row r="63" spans="1:14" ht="15.75" thickBot="1" x14ac:dyDescent="0.3">
      <c r="A63" s="56">
        <v>57</v>
      </c>
      <c r="B63" s="9" t="s">
        <v>65</v>
      </c>
      <c r="C63" s="22" t="s">
        <v>70</v>
      </c>
      <c r="D63" s="5">
        <f t="shared" si="0"/>
        <v>9.9149999999999991</v>
      </c>
      <c r="E63" s="79"/>
      <c r="F63" s="79"/>
      <c r="G63" s="79">
        <v>5.141</v>
      </c>
      <c r="H63" s="79">
        <v>4.774</v>
      </c>
      <c r="I63" s="79"/>
      <c r="J63" s="9"/>
      <c r="K63" s="9"/>
      <c r="L63" s="9"/>
      <c r="M63" s="9"/>
      <c r="N63" s="44"/>
    </row>
    <row r="64" spans="1:14" ht="15.75" thickBot="1" x14ac:dyDescent="0.3">
      <c r="A64" s="56">
        <v>58</v>
      </c>
      <c r="B64" s="9" t="s">
        <v>65</v>
      </c>
      <c r="C64" s="22" t="s">
        <v>174</v>
      </c>
      <c r="D64" s="5">
        <f t="shared" si="0"/>
        <v>1.0129999999999999</v>
      </c>
      <c r="E64" s="79"/>
      <c r="F64" s="79"/>
      <c r="G64" s="79"/>
      <c r="H64" s="79">
        <v>1.0129999999999999</v>
      </c>
      <c r="I64" s="79"/>
      <c r="J64" s="9"/>
      <c r="K64" s="9"/>
      <c r="L64" s="9"/>
      <c r="M64" s="9"/>
      <c r="N64" s="44"/>
    </row>
    <row r="65" spans="1:14" ht="15.75" thickBot="1" x14ac:dyDescent="0.3">
      <c r="A65" s="56">
        <v>59</v>
      </c>
      <c r="B65" s="9" t="s">
        <v>65</v>
      </c>
      <c r="C65" s="22" t="s">
        <v>71</v>
      </c>
      <c r="D65" s="5">
        <f t="shared" si="0"/>
        <v>1.1319999999999999</v>
      </c>
      <c r="E65" s="79"/>
      <c r="F65" s="79"/>
      <c r="G65" s="79"/>
      <c r="H65" s="79">
        <v>1.1319999999999999</v>
      </c>
      <c r="I65" s="79"/>
      <c r="J65" s="9"/>
      <c r="K65" s="9"/>
      <c r="L65" s="9"/>
      <c r="M65" s="9"/>
      <c r="N65" s="44"/>
    </row>
    <row r="66" spans="1:14" ht="15.75" thickBot="1" x14ac:dyDescent="0.3">
      <c r="A66" s="56">
        <v>60</v>
      </c>
      <c r="B66" s="9" t="s">
        <v>65</v>
      </c>
      <c r="C66" s="22" t="s">
        <v>145</v>
      </c>
      <c r="D66" s="5">
        <f>SUM(E66:I66)</f>
        <v>1.083</v>
      </c>
      <c r="E66" s="79"/>
      <c r="F66" s="79"/>
      <c r="G66" s="79">
        <v>1.083</v>
      </c>
      <c r="H66" s="79"/>
      <c r="I66" s="79"/>
      <c r="J66" s="9"/>
      <c r="K66" s="9"/>
      <c r="L66" s="9"/>
      <c r="M66" s="9"/>
      <c r="N66" s="44"/>
    </row>
    <row r="67" spans="1:14" ht="15.75" thickBot="1" x14ac:dyDescent="0.3">
      <c r="A67" s="56">
        <v>61</v>
      </c>
      <c r="B67" s="9" t="s">
        <v>65</v>
      </c>
      <c r="C67" s="22" t="s">
        <v>72</v>
      </c>
      <c r="D67" s="5">
        <f t="shared" si="0"/>
        <v>0</v>
      </c>
      <c r="E67" s="79"/>
      <c r="F67" s="79"/>
      <c r="G67" s="79"/>
      <c r="H67" s="79"/>
      <c r="I67" s="79"/>
      <c r="J67" s="9"/>
      <c r="K67" s="9"/>
      <c r="L67" s="9"/>
      <c r="M67" s="9"/>
      <c r="N67" s="44"/>
    </row>
    <row r="68" spans="1:14" ht="15.75" thickBot="1" x14ac:dyDescent="0.3">
      <c r="A68" s="56">
        <v>62</v>
      </c>
      <c r="B68" s="9" t="s">
        <v>65</v>
      </c>
      <c r="C68" s="22" t="s">
        <v>73</v>
      </c>
      <c r="D68" s="5">
        <f t="shared" si="0"/>
        <v>76.322000000000003</v>
      </c>
      <c r="E68" s="79"/>
      <c r="F68" s="79"/>
      <c r="G68" s="79">
        <v>76.322000000000003</v>
      </c>
      <c r="H68" s="79"/>
      <c r="I68" s="79"/>
      <c r="J68" s="9"/>
      <c r="K68" s="9"/>
      <c r="L68" s="9"/>
      <c r="M68" s="9"/>
      <c r="N68" s="44"/>
    </row>
    <row r="69" spans="1:14" ht="15.75" thickBot="1" x14ac:dyDescent="0.3">
      <c r="A69" s="56">
        <v>63</v>
      </c>
      <c r="B69" s="9" t="s">
        <v>65</v>
      </c>
      <c r="C69" s="22" t="s">
        <v>74</v>
      </c>
      <c r="D69" s="5">
        <f t="shared" si="0"/>
        <v>2.6360000000000001</v>
      </c>
      <c r="E69" s="79"/>
      <c r="F69" s="79"/>
      <c r="G69" s="79">
        <v>2.6360000000000001</v>
      </c>
      <c r="H69" s="79"/>
      <c r="I69" s="79"/>
      <c r="J69" s="9"/>
      <c r="K69" s="9"/>
      <c r="L69" s="9"/>
      <c r="M69" s="9"/>
      <c r="N69" s="44"/>
    </row>
    <row r="70" spans="1:14" ht="15.75" thickBot="1" x14ac:dyDescent="0.3">
      <c r="A70" s="56">
        <v>64</v>
      </c>
      <c r="B70" s="9" t="s">
        <v>65</v>
      </c>
      <c r="C70" s="22" t="s">
        <v>165</v>
      </c>
      <c r="D70" s="5">
        <f t="shared" si="0"/>
        <v>0.8</v>
      </c>
      <c r="E70" s="79"/>
      <c r="F70" s="79"/>
      <c r="G70" s="79"/>
      <c r="H70" s="79">
        <v>0.8</v>
      </c>
      <c r="I70" s="79"/>
      <c r="J70" s="9"/>
      <c r="K70" s="9"/>
      <c r="L70" s="9"/>
      <c r="M70" s="9"/>
      <c r="N70" s="44"/>
    </row>
    <row r="71" spans="1:14" ht="15.75" thickBot="1" x14ac:dyDescent="0.3">
      <c r="A71" s="56">
        <v>65</v>
      </c>
      <c r="B71" s="9" t="s">
        <v>65</v>
      </c>
      <c r="C71" s="22" t="s">
        <v>75</v>
      </c>
      <c r="D71" s="5">
        <f t="shared" si="0"/>
        <v>7.1260000000000003</v>
      </c>
      <c r="E71" s="79"/>
      <c r="F71" s="79"/>
      <c r="G71" s="79"/>
      <c r="H71" s="79">
        <v>7.1260000000000003</v>
      </c>
      <c r="I71" s="79"/>
      <c r="J71" s="9"/>
      <c r="K71" s="9"/>
      <c r="L71" s="9"/>
      <c r="M71" s="9"/>
      <c r="N71" s="44"/>
    </row>
    <row r="72" spans="1:14" ht="15.75" thickBot="1" x14ac:dyDescent="0.3">
      <c r="A72" s="56">
        <v>66</v>
      </c>
      <c r="B72" s="9" t="s">
        <v>65</v>
      </c>
      <c r="C72" s="22" t="s">
        <v>76</v>
      </c>
      <c r="D72" s="5">
        <f t="shared" si="0"/>
        <v>2.6560000000000001</v>
      </c>
      <c r="E72" s="79"/>
      <c r="F72" s="79"/>
      <c r="G72" s="79">
        <v>1.1950000000000001</v>
      </c>
      <c r="H72" s="79">
        <v>1.4610000000000001</v>
      </c>
      <c r="I72" s="79"/>
      <c r="J72" s="9"/>
      <c r="K72" s="9"/>
      <c r="L72" s="9"/>
      <c r="M72" s="9"/>
      <c r="N72" s="44"/>
    </row>
    <row r="73" spans="1:14" ht="15.75" thickBot="1" x14ac:dyDescent="0.3">
      <c r="A73" s="56">
        <v>67</v>
      </c>
      <c r="B73" s="9" t="s">
        <v>65</v>
      </c>
      <c r="C73" s="22" t="s">
        <v>77</v>
      </c>
      <c r="D73" s="5">
        <f t="shared" si="0"/>
        <v>586.04399999999998</v>
      </c>
      <c r="E73" s="79">
        <v>16.995999999999999</v>
      </c>
      <c r="F73" s="79"/>
      <c r="G73" s="79">
        <v>352.06700000000001</v>
      </c>
      <c r="H73" s="79">
        <v>216.98100000000002</v>
      </c>
      <c r="I73" s="79"/>
      <c r="J73" s="9"/>
      <c r="K73" s="9"/>
      <c r="L73" s="9"/>
      <c r="M73" s="9"/>
      <c r="N73" s="44"/>
    </row>
    <row r="74" spans="1:14" ht="15.75" thickBot="1" x14ac:dyDescent="0.3">
      <c r="A74" s="56">
        <v>68</v>
      </c>
      <c r="B74" s="9" t="s">
        <v>65</v>
      </c>
      <c r="C74" s="22" t="s">
        <v>78</v>
      </c>
      <c r="D74" s="5">
        <f t="shared" si="0"/>
        <v>1.0249999999999999</v>
      </c>
      <c r="E74" s="79"/>
      <c r="F74" s="79"/>
      <c r="G74" s="79">
        <v>1.0249999999999999</v>
      </c>
      <c r="H74" s="79"/>
      <c r="I74" s="79"/>
      <c r="J74" s="9"/>
      <c r="K74" s="9"/>
      <c r="L74" s="9"/>
      <c r="M74" s="9"/>
      <c r="N74" s="44"/>
    </row>
    <row r="75" spans="1:14" ht="15.75" thickBot="1" x14ac:dyDescent="0.3">
      <c r="A75" s="56">
        <v>69</v>
      </c>
      <c r="B75" s="9" t="s">
        <v>65</v>
      </c>
      <c r="C75" s="22" t="s">
        <v>61</v>
      </c>
      <c r="D75" s="5">
        <f t="shared" si="0"/>
        <v>3.6479999999999997</v>
      </c>
      <c r="E75" s="79">
        <v>1.7529999999999999</v>
      </c>
      <c r="F75" s="79"/>
      <c r="G75" s="79"/>
      <c r="H75" s="79">
        <v>1.895</v>
      </c>
      <c r="I75" s="79"/>
      <c r="J75" s="9"/>
      <c r="K75" s="9"/>
      <c r="L75" s="9"/>
      <c r="M75" s="9"/>
      <c r="N75" s="44"/>
    </row>
    <row r="76" spans="1:14" ht="15.75" thickBot="1" x14ac:dyDescent="0.3">
      <c r="A76" s="56">
        <v>70</v>
      </c>
      <c r="B76" s="9" t="s">
        <v>65</v>
      </c>
      <c r="C76" s="22" t="s">
        <v>79</v>
      </c>
      <c r="D76" s="5">
        <f t="shared" si="0"/>
        <v>1.43</v>
      </c>
      <c r="E76" s="79"/>
      <c r="F76" s="79"/>
      <c r="G76" s="79"/>
      <c r="H76" s="79">
        <v>1.43</v>
      </c>
      <c r="I76" s="79"/>
      <c r="J76" s="9"/>
      <c r="K76" s="9"/>
      <c r="L76" s="9"/>
      <c r="M76" s="9"/>
      <c r="N76" s="44"/>
    </row>
    <row r="77" spans="1:14" ht="15.75" thickBot="1" x14ac:dyDescent="0.3">
      <c r="A77" s="56">
        <v>71</v>
      </c>
      <c r="B77" s="45" t="s">
        <v>65</v>
      </c>
      <c r="C77" s="46" t="s">
        <v>80</v>
      </c>
      <c r="D77" s="34">
        <f t="shared" si="0"/>
        <v>4.9539999999999997</v>
      </c>
      <c r="E77" s="80"/>
      <c r="F77" s="80"/>
      <c r="G77" s="80">
        <v>3.319</v>
      </c>
      <c r="H77" s="80">
        <v>1.635</v>
      </c>
      <c r="I77" s="80"/>
      <c r="J77" s="45"/>
      <c r="K77" s="45"/>
      <c r="L77" s="45"/>
      <c r="M77" s="45"/>
      <c r="N77" s="48"/>
    </row>
    <row r="78" spans="1:14" ht="15.75" thickBot="1" x14ac:dyDescent="0.3">
      <c r="A78" s="56">
        <v>72</v>
      </c>
      <c r="B78" s="41" t="s">
        <v>83</v>
      </c>
      <c r="C78" s="41" t="s">
        <v>87</v>
      </c>
      <c r="D78" s="29">
        <f t="shared" ref="D78:D80" si="2">SUM(E78:I78)</f>
        <v>5.7490000000000006</v>
      </c>
      <c r="E78" s="42"/>
      <c r="F78" s="42"/>
      <c r="G78" s="42">
        <v>4.6680000000000001</v>
      </c>
      <c r="H78" s="42">
        <v>1.081</v>
      </c>
      <c r="I78" s="42"/>
      <c r="J78" s="41"/>
      <c r="K78" s="41"/>
      <c r="L78" s="41"/>
      <c r="M78" s="41"/>
      <c r="N78" s="43"/>
    </row>
    <row r="79" spans="1:14" ht="15.75" thickBot="1" x14ac:dyDescent="0.3">
      <c r="A79" s="56">
        <v>73</v>
      </c>
      <c r="B79" s="9" t="s">
        <v>83</v>
      </c>
      <c r="C79" s="9" t="s">
        <v>88</v>
      </c>
      <c r="D79" s="5">
        <f t="shared" si="2"/>
        <v>0.153</v>
      </c>
      <c r="E79" s="10"/>
      <c r="F79" s="10"/>
      <c r="G79" s="10">
        <v>3.6999999999999998E-2</v>
      </c>
      <c r="H79" s="10">
        <v>0.11600000000000001</v>
      </c>
      <c r="I79" s="10"/>
      <c r="J79" s="9"/>
      <c r="K79" s="9"/>
      <c r="L79" s="9"/>
      <c r="M79" s="9"/>
      <c r="N79" s="44"/>
    </row>
    <row r="80" spans="1:14" ht="15.75" thickBot="1" x14ac:dyDescent="0.3">
      <c r="A80" s="56">
        <v>74</v>
      </c>
      <c r="B80" s="9" t="s">
        <v>83</v>
      </c>
      <c r="C80" s="9" t="s">
        <v>89</v>
      </c>
      <c r="D80" s="5">
        <f t="shared" si="2"/>
        <v>69.321999999999989</v>
      </c>
      <c r="E80" s="10">
        <v>2.8250000000000002</v>
      </c>
      <c r="F80" s="10"/>
      <c r="G80" s="10">
        <v>15.986000000000001</v>
      </c>
      <c r="H80" s="10">
        <v>49.091999999999999</v>
      </c>
      <c r="I80" s="10">
        <v>1.419</v>
      </c>
      <c r="J80" s="9"/>
      <c r="K80" s="9"/>
      <c r="L80" s="9"/>
      <c r="M80" s="9"/>
      <c r="N80" s="44"/>
    </row>
    <row r="81" spans="1:14" ht="15.75" thickBot="1" x14ac:dyDescent="0.3">
      <c r="A81" s="56">
        <v>75</v>
      </c>
      <c r="B81" s="9" t="s">
        <v>83</v>
      </c>
      <c r="C81" s="9" t="s">
        <v>91</v>
      </c>
      <c r="D81" s="5">
        <f t="shared" ref="D81:D91" si="3">SUM(E81:I81)</f>
        <v>7.3449999999999998</v>
      </c>
      <c r="E81" s="10"/>
      <c r="F81" s="10"/>
      <c r="G81" s="10">
        <v>3.2850000000000001</v>
      </c>
      <c r="H81" s="10">
        <v>4.0599999999999996</v>
      </c>
      <c r="I81" s="10"/>
      <c r="J81" s="9"/>
      <c r="K81" s="9"/>
      <c r="L81" s="9"/>
      <c r="M81" s="9"/>
      <c r="N81" s="44"/>
    </row>
    <row r="82" spans="1:14" ht="15.75" thickBot="1" x14ac:dyDescent="0.3">
      <c r="A82" s="56">
        <v>76</v>
      </c>
      <c r="B82" s="9" t="s">
        <v>83</v>
      </c>
      <c r="C82" s="9" t="s">
        <v>82</v>
      </c>
      <c r="D82" s="5">
        <f t="shared" si="3"/>
        <v>196.173</v>
      </c>
      <c r="E82" s="10"/>
      <c r="F82" s="10"/>
      <c r="G82" s="10">
        <v>92.918000000000006</v>
      </c>
      <c r="H82" s="10">
        <v>103.255</v>
      </c>
      <c r="I82" s="10"/>
      <c r="J82" s="9"/>
      <c r="K82" s="9"/>
      <c r="L82" s="9"/>
      <c r="M82" s="9"/>
      <c r="N82" s="44"/>
    </row>
    <row r="83" spans="1:14" ht="15.75" thickBot="1" x14ac:dyDescent="0.3">
      <c r="A83" s="56">
        <v>77</v>
      </c>
      <c r="B83" s="9" t="s">
        <v>83</v>
      </c>
      <c r="C83" s="9" t="s">
        <v>92</v>
      </c>
      <c r="D83" s="5">
        <f t="shared" si="3"/>
        <v>10.863</v>
      </c>
      <c r="E83" s="10"/>
      <c r="F83" s="10"/>
      <c r="G83" s="10">
        <v>7.9189999999999996</v>
      </c>
      <c r="H83" s="10">
        <v>2.944</v>
      </c>
      <c r="I83" s="10"/>
      <c r="J83" s="9"/>
      <c r="K83" s="9"/>
      <c r="L83" s="9"/>
      <c r="M83" s="9"/>
      <c r="N83" s="44"/>
    </row>
    <row r="84" spans="1:14" ht="15.75" thickBot="1" x14ac:dyDescent="0.3">
      <c r="A84" s="56">
        <v>78</v>
      </c>
      <c r="B84" s="9" t="s">
        <v>83</v>
      </c>
      <c r="C84" s="9" t="s">
        <v>93</v>
      </c>
      <c r="D84" s="5">
        <f t="shared" si="3"/>
        <v>2.2909999999999999</v>
      </c>
      <c r="E84" s="10">
        <v>2.2909999999999999</v>
      </c>
      <c r="F84" s="10"/>
      <c r="G84" s="10"/>
      <c r="H84" s="10"/>
      <c r="I84" s="10"/>
      <c r="J84" s="9"/>
      <c r="K84" s="9"/>
      <c r="L84" s="9"/>
      <c r="M84" s="9"/>
      <c r="N84" s="44"/>
    </row>
    <row r="85" spans="1:14" ht="15.75" thickBot="1" x14ac:dyDescent="0.3">
      <c r="A85" s="56">
        <v>79</v>
      </c>
      <c r="B85" s="9" t="s">
        <v>83</v>
      </c>
      <c r="C85" s="9" t="s">
        <v>94</v>
      </c>
      <c r="D85" s="5">
        <f t="shared" si="3"/>
        <v>4.1000000000000002E-2</v>
      </c>
      <c r="E85" s="10"/>
      <c r="F85" s="10"/>
      <c r="G85" s="10"/>
      <c r="H85" s="10">
        <v>4.1000000000000002E-2</v>
      </c>
      <c r="I85" s="10"/>
      <c r="J85" s="9"/>
      <c r="K85" s="9"/>
      <c r="L85" s="9"/>
      <c r="M85" s="9"/>
      <c r="N85" s="44"/>
    </row>
    <row r="86" spans="1:14" ht="15.75" thickBot="1" x14ac:dyDescent="0.3">
      <c r="A86" s="56">
        <v>80</v>
      </c>
      <c r="B86" s="9" t="s">
        <v>83</v>
      </c>
      <c r="C86" s="9" t="s">
        <v>95</v>
      </c>
      <c r="D86" s="5">
        <f t="shared" si="3"/>
        <v>3.1260000000000003</v>
      </c>
      <c r="E86" s="10"/>
      <c r="F86" s="10"/>
      <c r="G86" s="10">
        <v>1.526</v>
      </c>
      <c r="H86" s="10">
        <v>1.6</v>
      </c>
      <c r="I86" s="10"/>
      <c r="J86" s="9"/>
      <c r="K86" s="9"/>
      <c r="L86" s="9"/>
      <c r="M86" s="9"/>
      <c r="N86" s="44"/>
    </row>
    <row r="87" spans="1:14" ht="15.75" thickBot="1" x14ac:dyDescent="0.3">
      <c r="A87" s="56">
        <v>81</v>
      </c>
      <c r="B87" s="9" t="s">
        <v>83</v>
      </c>
      <c r="C87" s="9" t="s">
        <v>96</v>
      </c>
      <c r="D87" s="5">
        <f t="shared" si="3"/>
        <v>2.1469999999999998</v>
      </c>
      <c r="E87" s="10">
        <v>2.1469999999999998</v>
      </c>
      <c r="F87" s="10"/>
      <c r="G87" s="10"/>
      <c r="H87" s="10"/>
      <c r="I87" s="10"/>
      <c r="J87" s="9"/>
      <c r="K87" s="9"/>
      <c r="L87" s="9"/>
      <c r="M87" s="9"/>
      <c r="N87" s="44"/>
    </row>
    <row r="88" spans="1:14" ht="15.75" thickBot="1" x14ac:dyDescent="0.3">
      <c r="A88" s="56">
        <v>82</v>
      </c>
      <c r="B88" s="9" t="s">
        <v>83</v>
      </c>
      <c r="C88" s="9" t="s">
        <v>97</v>
      </c>
      <c r="D88" s="5">
        <f t="shared" si="3"/>
        <v>1.498</v>
      </c>
      <c r="E88" s="10"/>
      <c r="F88" s="10"/>
      <c r="G88" s="10"/>
      <c r="H88" s="10">
        <v>1.498</v>
      </c>
      <c r="I88" s="10"/>
      <c r="J88" s="9"/>
      <c r="K88" s="9"/>
      <c r="L88" s="9"/>
      <c r="M88" s="9"/>
      <c r="N88" s="44"/>
    </row>
    <row r="89" spans="1:14" ht="15.75" thickBot="1" x14ac:dyDescent="0.3">
      <c r="A89" s="56">
        <v>83</v>
      </c>
      <c r="B89" s="9" t="s">
        <v>83</v>
      </c>
      <c r="C89" s="9" t="s">
        <v>84</v>
      </c>
      <c r="D89" s="5">
        <f t="shared" si="3"/>
        <v>1.7229999999999999</v>
      </c>
      <c r="E89" s="10"/>
      <c r="F89" s="10"/>
      <c r="G89" s="9">
        <v>1.573</v>
      </c>
      <c r="H89" s="10">
        <v>0.15</v>
      </c>
      <c r="I89" s="10"/>
      <c r="J89" s="9"/>
      <c r="K89" s="9"/>
      <c r="L89" s="9"/>
      <c r="M89" s="9"/>
      <c r="N89" s="44"/>
    </row>
    <row r="90" spans="1:14" ht="15.75" thickBot="1" x14ac:dyDescent="0.3">
      <c r="A90" s="56">
        <v>84</v>
      </c>
      <c r="B90" s="9" t="s">
        <v>83</v>
      </c>
      <c r="C90" s="9" t="s">
        <v>85</v>
      </c>
      <c r="D90" s="5">
        <f t="shared" si="3"/>
        <v>15.628</v>
      </c>
      <c r="E90" s="10"/>
      <c r="F90" s="10"/>
      <c r="G90" s="9">
        <v>9.6280000000000001</v>
      </c>
      <c r="H90" s="24">
        <v>6</v>
      </c>
      <c r="I90" s="10"/>
      <c r="J90" s="9"/>
      <c r="K90" s="9"/>
      <c r="L90" s="9"/>
      <c r="M90" s="9"/>
      <c r="N90" s="44"/>
    </row>
    <row r="91" spans="1:14" ht="15.75" thickBot="1" x14ac:dyDescent="0.3">
      <c r="A91" s="56">
        <v>85</v>
      </c>
      <c r="B91" s="9" t="s">
        <v>83</v>
      </c>
      <c r="C91" s="9" t="s">
        <v>98</v>
      </c>
      <c r="D91" s="5">
        <f t="shared" si="3"/>
        <v>159.149</v>
      </c>
      <c r="E91" s="10"/>
      <c r="F91" s="10"/>
      <c r="G91" s="9">
        <v>158.322</v>
      </c>
      <c r="H91" s="10">
        <v>0.82699999999999996</v>
      </c>
      <c r="I91" s="10"/>
      <c r="J91" s="9"/>
      <c r="K91" s="9"/>
      <c r="L91" s="9"/>
      <c r="M91" s="9"/>
      <c r="N91" s="44"/>
    </row>
    <row r="92" spans="1:14" ht="15.75" thickBot="1" x14ac:dyDescent="0.3">
      <c r="A92" s="56">
        <v>86</v>
      </c>
      <c r="B92" s="9" t="s">
        <v>83</v>
      </c>
      <c r="C92" s="9" t="s">
        <v>99</v>
      </c>
      <c r="D92" s="5">
        <f t="shared" ref="D92:D113" si="4">SUM(E92:I92)</f>
        <v>2.2909999999999999</v>
      </c>
      <c r="E92" s="10"/>
      <c r="F92" s="10"/>
      <c r="G92" s="10">
        <v>0.26600000000000001</v>
      </c>
      <c r="H92" s="10">
        <v>2.0249999999999999</v>
      </c>
      <c r="I92" s="10"/>
      <c r="J92" s="9"/>
      <c r="K92" s="9"/>
      <c r="L92" s="9"/>
      <c r="M92" s="9"/>
      <c r="N92" s="44"/>
    </row>
    <row r="93" spans="1:14" ht="15.75" thickBot="1" x14ac:dyDescent="0.3">
      <c r="A93" s="56">
        <v>87</v>
      </c>
      <c r="B93" s="9" t="s">
        <v>83</v>
      </c>
      <c r="C93" s="9" t="s">
        <v>100</v>
      </c>
      <c r="D93" s="5">
        <f t="shared" si="4"/>
        <v>7.6</v>
      </c>
      <c r="E93" s="10"/>
      <c r="F93" s="10"/>
      <c r="G93" s="10">
        <v>2.6</v>
      </c>
      <c r="H93" s="10">
        <v>5</v>
      </c>
      <c r="I93" s="10"/>
      <c r="J93" s="9"/>
      <c r="K93" s="9"/>
      <c r="L93" s="9"/>
      <c r="M93" s="9"/>
      <c r="N93" s="44"/>
    </row>
    <row r="94" spans="1:14" ht="15.75" thickBot="1" x14ac:dyDescent="0.3">
      <c r="A94" s="56">
        <v>88</v>
      </c>
      <c r="B94" s="9" t="s">
        <v>83</v>
      </c>
      <c r="C94" s="9" t="s">
        <v>101</v>
      </c>
      <c r="D94" s="5">
        <f t="shared" si="4"/>
        <v>2.0129999999999999</v>
      </c>
      <c r="E94" s="10"/>
      <c r="F94" s="10"/>
      <c r="G94" s="10"/>
      <c r="H94" s="24">
        <v>2.0129999999999999</v>
      </c>
      <c r="I94" s="10"/>
      <c r="J94" s="9"/>
      <c r="K94" s="9"/>
      <c r="L94" s="9"/>
      <c r="M94" s="9"/>
      <c r="N94" s="44"/>
    </row>
    <row r="95" spans="1:14" ht="15.75" thickBot="1" x14ac:dyDescent="0.3">
      <c r="A95" s="56">
        <v>89</v>
      </c>
      <c r="B95" s="9" t="s">
        <v>83</v>
      </c>
      <c r="C95" s="9" t="s">
        <v>61</v>
      </c>
      <c r="D95" s="5">
        <f t="shared" si="4"/>
        <v>4.8259999999999996</v>
      </c>
      <c r="E95" s="10">
        <v>4.8259999999999996</v>
      </c>
      <c r="F95" s="10"/>
      <c r="G95" s="10"/>
      <c r="H95" s="10"/>
      <c r="I95" s="10"/>
      <c r="J95" s="9"/>
      <c r="K95" s="9"/>
      <c r="L95" s="9"/>
      <c r="M95" s="9"/>
      <c r="N95" s="44"/>
    </row>
    <row r="96" spans="1:14" ht="15.75" thickBot="1" x14ac:dyDescent="0.3">
      <c r="A96" s="56">
        <v>90</v>
      </c>
      <c r="B96" s="9" t="s">
        <v>83</v>
      </c>
      <c r="C96" s="9" t="s">
        <v>102</v>
      </c>
      <c r="D96" s="5">
        <f t="shared" si="4"/>
        <v>1.5539999999999998</v>
      </c>
      <c r="E96" s="10"/>
      <c r="F96" s="10"/>
      <c r="G96" s="10"/>
      <c r="H96" s="10">
        <v>1.5539999999999998</v>
      </c>
      <c r="I96" s="10"/>
      <c r="J96" s="9"/>
      <c r="K96" s="9"/>
      <c r="L96" s="9"/>
      <c r="M96" s="9"/>
      <c r="N96" s="44"/>
    </row>
    <row r="97" spans="1:14" ht="15.75" thickBot="1" x14ac:dyDescent="0.3">
      <c r="A97" s="56">
        <v>91</v>
      </c>
      <c r="B97" s="9" t="s">
        <v>83</v>
      </c>
      <c r="C97" s="9" t="s">
        <v>103</v>
      </c>
      <c r="D97" s="5">
        <f t="shared" si="4"/>
        <v>2.3769999999999998</v>
      </c>
      <c r="E97" s="10"/>
      <c r="F97" s="10"/>
      <c r="G97" s="10"/>
      <c r="H97" s="10">
        <v>2.3769999999999998</v>
      </c>
      <c r="I97" s="10"/>
      <c r="J97" s="9"/>
      <c r="K97" s="9"/>
      <c r="L97" s="9"/>
      <c r="M97" s="9"/>
      <c r="N97" s="44"/>
    </row>
    <row r="98" spans="1:14" ht="15.75" thickBot="1" x14ac:dyDescent="0.3">
      <c r="A98" s="56">
        <v>92</v>
      </c>
      <c r="B98" s="45" t="s">
        <v>83</v>
      </c>
      <c r="C98" s="45" t="s">
        <v>104</v>
      </c>
      <c r="D98" s="34">
        <f t="shared" si="4"/>
        <v>67.185010000000005</v>
      </c>
      <c r="E98" s="47"/>
      <c r="F98" s="47"/>
      <c r="G98" s="47">
        <v>66.405000000000001</v>
      </c>
      <c r="H98" s="47">
        <v>0.78000999999999998</v>
      </c>
      <c r="I98" s="47"/>
      <c r="J98" s="45"/>
      <c r="K98" s="45"/>
      <c r="L98" s="45"/>
      <c r="M98" s="45"/>
      <c r="N98" s="48"/>
    </row>
    <row r="99" spans="1:14" ht="15.75" thickBot="1" x14ac:dyDescent="0.3">
      <c r="A99" s="56">
        <v>93</v>
      </c>
      <c r="B99" s="41" t="s">
        <v>105</v>
      </c>
      <c r="C99" s="41" t="s">
        <v>106</v>
      </c>
      <c r="D99" s="29">
        <f t="shared" si="4"/>
        <v>91.284000000000006</v>
      </c>
      <c r="E99" s="42">
        <v>55.768000000000001</v>
      </c>
      <c r="F99" s="57">
        <v>19.686</v>
      </c>
      <c r="G99" s="57">
        <v>15.83</v>
      </c>
      <c r="H99" s="57"/>
      <c r="I99" s="57"/>
      <c r="J99" s="41"/>
      <c r="K99" s="41"/>
      <c r="L99" s="41"/>
      <c r="M99" s="41"/>
      <c r="N99" s="43"/>
    </row>
    <row r="100" spans="1:14" ht="15.75" thickBot="1" x14ac:dyDescent="0.3">
      <c r="A100" s="56">
        <v>94</v>
      </c>
      <c r="B100" s="9" t="s">
        <v>105</v>
      </c>
      <c r="C100" s="22" t="s">
        <v>107</v>
      </c>
      <c r="D100" s="5">
        <f t="shared" si="4"/>
        <v>2.5990000000000002</v>
      </c>
      <c r="E100" s="16"/>
      <c r="F100" s="16"/>
      <c r="G100" s="16">
        <v>2.5990000000000002</v>
      </c>
      <c r="H100" s="16"/>
      <c r="I100" s="16"/>
      <c r="J100" s="9"/>
      <c r="K100" s="9"/>
      <c r="L100" s="9"/>
      <c r="M100" s="9"/>
      <c r="N100" s="44"/>
    </row>
    <row r="101" spans="1:14" ht="30.75" thickBot="1" x14ac:dyDescent="0.3">
      <c r="A101" s="56">
        <v>95</v>
      </c>
      <c r="B101" s="45" t="s">
        <v>105</v>
      </c>
      <c r="C101" s="46" t="s">
        <v>108</v>
      </c>
      <c r="D101" s="34">
        <f t="shared" si="4"/>
        <v>3.1739999999999999</v>
      </c>
      <c r="E101" s="58"/>
      <c r="F101" s="58"/>
      <c r="G101" s="58">
        <v>3.1739999999999999</v>
      </c>
      <c r="H101" s="58"/>
      <c r="I101" s="58"/>
      <c r="J101" s="45"/>
      <c r="K101" s="45"/>
      <c r="L101" s="45"/>
      <c r="M101" s="45"/>
      <c r="N101" s="48"/>
    </row>
    <row r="102" spans="1:14" ht="15.75" thickBot="1" x14ac:dyDescent="0.3">
      <c r="A102" s="56">
        <v>96</v>
      </c>
      <c r="B102" s="41" t="s">
        <v>109</v>
      </c>
      <c r="C102" s="41" t="s">
        <v>110</v>
      </c>
      <c r="D102" s="29">
        <f t="shared" si="4"/>
        <v>365.92099999999999</v>
      </c>
      <c r="E102" s="42"/>
      <c r="F102" s="42"/>
      <c r="G102" s="42">
        <v>148.11699999999999</v>
      </c>
      <c r="H102" s="42">
        <v>217.804</v>
      </c>
      <c r="I102" s="42"/>
      <c r="J102" s="41"/>
      <c r="K102" s="41"/>
      <c r="L102" s="41"/>
      <c r="M102" s="41"/>
      <c r="N102" s="43"/>
    </row>
    <row r="103" spans="1:14" ht="15.75" thickBot="1" x14ac:dyDescent="0.3">
      <c r="A103" s="56">
        <v>97</v>
      </c>
      <c r="B103" s="9" t="s">
        <v>109</v>
      </c>
      <c r="C103" s="9" t="s">
        <v>111</v>
      </c>
      <c r="D103" s="5">
        <f t="shared" si="4"/>
        <v>9.7460000000000004</v>
      </c>
      <c r="E103" s="10"/>
      <c r="F103" s="10"/>
      <c r="G103" s="10">
        <v>8.5440000000000005</v>
      </c>
      <c r="H103" s="10">
        <v>1.202</v>
      </c>
      <c r="I103" s="10"/>
      <c r="J103" s="9"/>
      <c r="K103" s="9"/>
      <c r="L103" s="9"/>
      <c r="M103" s="9"/>
      <c r="N103" s="44"/>
    </row>
    <row r="104" spans="1:14" ht="15.75" thickBot="1" x14ac:dyDescent="0.3">
      <c r="A104" s="56">
        <v>98</v>
      </c>
      <c r="B104" s="9" t="s">
        <v>109</v>
      </c>
      <c r="C104" s="9" t="s">
        <v>112</v>
      </c>
      <c r="D104" s="5">
        <f t="shared" si="4"/>
        <v>11.39</v>
      </c>
      <c r="E104" s="10"/>
      <c r="F104" s="10"/>
      <c r="G104" s="10">
        <v>9.75</v>
      </c>
      <c r="H104" s="10">
        <v>1.64</v>
      </c>
      <c r="I104" s="10"/>
      <c r="J104" s="9"/>
      <c r="K104" s="9"/>
      <c r="L104" s="9"/>
      <c r="M104" s="17"/>
      <c r="N104" s="44"/>
    </row>
    <row r="105" spans="1:14" ht="15.75" thickBot="1" x14ac:dyDescent="0.3">
      <c r="A105" s="56">
        <v>99</v>
      </c>
      <c r="B105" s="9" t="s">
        <v>109</v>
      </c>
      <c r="C105" s="71" t="s">
        <v>77</v>
      </c>
      <c r="D105" s="76">
        <f>SUM(E105:I105)</f>
        <v>12.456</v>
      </c>
      <c r="E105" s="72"/>
      <c r="F105" s="72"/>
      <c r="G105" s="72">
        <v>7.3390000000000004</v>
      </c>
      <c r="H105" s="72">
        <v>5.117</v>
      </c>
      <c r="I105" s="72"/>
      <c r="J105" s="71"/>
      <c r="K105" s="71"/>
      <c r="L105" s="71"/>
      <c r="M105" s="77"/>
      <c r="N105" s="73"/>
    </row>
    <row r="106" spans="1:14" ht="15.75" thickBot="1" x14ac:dyDescent="0.3">
      <c r="A106" s="56">
        <v>100</v>
      </c>
      <c r="B106" s="45" t="s">
        <v>109</v>
      </c>
      <c r="C106" s="45" t="s">
        <v>113</v>
      </c>
      <c r="D106" s="34">
        <f t="shared" si="4"/>
        <v>11.248000000000001</v>
      </c>
      <c r="E106" s="47"/>
      <c r="F106" s="47"/>
      <c r="G106" s="47">
        <v>7.1290000000000004</v>
      </c>
      <c r="H106" s="47">
        <v>4.1189999999999998</v>
      </c>
      <c r="I106" s="47"/>
      <c r="J106" s="45"/>
      <c r="K106" s="45"/>
      <c r="L106" s="45"/>
      <c r="M106" s="45"/>
      <c r="N106" s="48"/>
    </row>
    <row r="107" spans="1:14" ht="15.75" thickBot="1" x14ac:dyDescent="0.3">
      <c r="A107" s="56">
        <v>101</v>
      </c>
      <c r="B107" s="41" t="s">
        <v>114</v>
      </c>
      <c r="C107" s="41" t="s">
        <v>117</v>
      </c>
      <c r="D107" s="59">
        <f t="shared" si="4"/>
        <v>68.294999999999987</v>
      </c>
      <c r="E107" s="41">
        <v>15.297000000000001</v>
      </c>
      <c r="F107" s="41"/>
      <c r="G107" s="41">
        <v>44.085999999999999</v>
      </c>
      <c r="H107" s="41">
        <v>8.911999999999999</v>
      </c>
      <c r="I107" s="41"/>
      <c r="J107" s="41"/>
      <c r="K107" s="41"/>
      <c r="L107" s="41"/>
      <c r="M107" s="41"/>
      <c r="N107" s="43"/>
    </row>
    <row r="108" spans="1:14" ht="15.75" thickBot="1" x14ac:dyDescent="0.3">
      <c r="A108" s="56">
        <v>102</v>
      </c>
      <c r="B108" s="9" t="s">
        <v>114</v>
      </c>
      <c r="C108" s="9" t="s">
        <v>118</v>
      </c>
      <c r="D108" s="19">
        <f t="shared" si="4"/>
        <v>66.364000000000004</v>
      </c>
      <c r="E108" s="9"/>
      <c r="F108" s="9"/>
      <c r="G108" s="9">
        <v>38.015000000000001</v>
      </c>
      <c r="H108" s="9">
        <v>28.349</v>
      </c>
      <c r="I108" s="9"/>
      <c r="J108" s="9"/>
      <c r="K108" s="9"/>
      <c r="L108" s="9"/>
      <c r="M108" s="9"/>
      <c r="N108" s="44"/>
    </row>
    <row r="109" spans="1:14" ht="15.75" thickBot="1" x14ac:dyDescent="0.3">
      <c r="A109" s="56">
        <v>103</v>
      </c>
      <c r="B109" s="9" t="s">
        <v>114</v>
      </c>
      <c r="C109" s="9" t="s">
        <v>120</v>
      </c>
      <c r="D109" s="19">
        <f t="shared" si="4"/>
        <v>16.567999999999998</v>
      </c>
      <c r="E109" s="9"/>
      <c r="F109" s="9"/>
      <c r="G109" s="9">
        <v>12.395999999999999</v>
      </c>
      <c r="H109" s="9">
        <v>4.1719999999999997</v>
      </c>
      <c r="I109" s="9"/>
      <c r="J109" s="9"/>
      <c r="K109" s="9"/>
      <c r="L109" s="9"/>
      <c r="M109" s="9"/>
      <c r="N109" s="44"/>
    </row>
    <row r="110" spans="1:14" ht="15.75" thickBot="1" x14ac:dyDescent="0.3">
      <c r="A110" s="56">
        <v>104</v>
      </c>
      <c r="B110" s="9" t="s">
        <v>114</v>
      </c>
      <c r="C110" s="9" t="s">
        <v>115</v>
      </c>
      <c r="D110" s="19">
        <f t="shared" si="4"/>
        <v>27.701000000000001</v>
      </c>
      <c r="E110" s="9"/>
      <c r="F110" s="9">
        <v>2.37</v>
      </c>
      <c r="G110" s="9">
        <v>22.483000000000001</v>
      </c>
      <c r="H110" s="9">
        <v>2.8479999999999999</v>
      </c>
      <c r="I110" s="9"/>
      <c r="J110" s="9"/>
      <c r="K110" s="9"/>
      <c r="L110" s="9"/>
      <c r="M110" s="9"/>
      <c r="N110" s="44"/>
    </row>
    <row r="111" spans="1:14" ht="15.75" thickBot="1" x14ac:dyDescent="0.3">
      <c r="A111" s="56">
        <v>105</v>
      </c>
      <c r="B111" s="9" t="s">
        <v>114</v>
      </c>
      <c r="C111" s="9" t="s">
        <v>119</v>
      </c>
      <c r="D111" s="19">
        <f t="shared" si="4"/>
        <v>2.95</v>
      </c>
      <c r="E111" s="9"/>
      <c r="F111" s="9"/>
      <c r="G111" s="9">
        <v>2.95</v>
      </c>
      <c r="H111" s="9"/>
      <c r="I111" s="9"/>
      <c r="J111" s="9"/>
      <c r="K111" s="9"/>
      <c r="L111" s="9"/>
      <c r="M111" s="9"/>
      <c r="N111" s="44"/>
    </row>
    <row r="112" spans="1:14" ht="15.75" thickBot="1" x14ac:dyDescent="0.3">
      <c r="A112" s="56">
        <v>106</v>
      </c>
      <c r="B112" s="9" t="s">
        <v>114</v>
      </c>
      <c r="C112" s="9" t="s">
        <v>121</v>
      </c>
      <c r="D112" s="19">
        <f t="shared" si="4"/>
        <v>1.3319999999999999</v>
      </c>
      <c r="E112" s="9"/>
      <c r="F112" s="9"/>
      <c r="G112" s="9"/>
      <c r="H112" s="9">
        <v>1.3319999999999999</v>
      </c>
      <c r="I112" s="9"/>
      <c r="J112" s="9"/>
      <c r="K112" s="9"/>
      <c r="L112" s="9"/>
      <c r="M112" s="9"/>
      <c r="N112" s="44"/>
    </row>
    <row r="113" spans="1:14" ht="15.75" thickBot="1" x14ac:dyDescent="0.3">
      <c r="A113" s="56">
        <v>107</v>
      </c>
      <c r="B113" s="45" t="s">
        <v>114</v>
      </c>
      <c r="C113" s="45" t="s">
        <v>116</v>
      </c>
      <c r="D113" s="60">
        <f t="shared" si="4"/>
        <v>1.04</v>
      </c>
      <c r="E113" s="45"/>
      <c r="F113" s="45"/>
      <c r="G113" s="45">
        <v>1.04</v>
      </c>
      <c r="H113" s="45"/>
      <c r="I113" s="45"/>
      <c r="J113" s="45"/>
      <c r="K113" s="45"/>
      <c r="L113" s="45"/>
      <c r="M113" s="45"/>
      <c r="N113" s="48"/>
    </row>
    <row r="114" spans="1:14" ht="15.75" thickBot="1" x14ac:dyDescent="0.3">
      <c r="A114" s="56">
        <v>108</v>
      </c>
      <c r="B114" s="41" t="s">
        <v>122</v>
      </c>
      <c r="C114" s="41" t="s">
        <v>127</v>
      </c>
      <c r="D114" s="59">
        <f t="shared" ref="D114:D132" si="5">SUM(E114:H114)</f>
        <v>176.88200000000001</v>
      </c>
      <c r="E114" s="107">
        <v>5.1029999999999998</v>
      </c>
      <c r="F114" s="5">
        <v>0</v>
      </c>
      <c r="G114" s="5">
        <v>114.291</v>
      </c>
      <c r="H114" s="5">
        <v>57.488</v>
      </c>
      <c r="I114" s="41"/>
      <c r="J114" s="41"/>
      <c r="K114" s="41"/>
      <c r="L114" s="41"/>
      <c r="M114" s="41"/>
      <c r="N114" s="43"/>
    </row>
    <row r="115" spans="1:14" ht="15.75" thickBot="1" x14ac:dyDescent="0.3">
      <c r="A115" s="56">
        <v>109</v>
      </c>
      <c r="B115" s="9" t="s">
        <v>122</v>
      </c>
      <c r="C115" s="9" t="s">
        <v>128</v>
      </c>
      <c r="D115" s="19">
        <f t="shared" si="5"/>
        <v>20.587</v>
      </c>
      <c r="E115" s="5">
        <v>0</v>
      </c>
      <c r="F115" s="5">
        <v>0</v>
      </c>
      <c r="G115" s="5">
        <v>3.415</v>
      </c>
      <c r="H115" s="5">
        <v>17.172000000000001</v>
      </c>
      <c r="I115" s="9"/>
      <c r="J115" s="9"/>
      <c r="K115" s="9"/>
      <c r="L115" s="9"/>
      <c r="M115" s="9"/>
      <c r="N115" s="44"/>
    </row>
    <row r="116" spans="1:14" ht="15.75" thickBot="1" x14ac:dyDescent="0.3">
      <c r="A116" s="56">
        <v>110</v>
      </c>
      <c r="B116" s="9" t="s">
        <v>122</v>
      </c>
      <c r="C116" s="9" t="s">
        <v>135</v>
      </c>
      <c r="D116" s="19">
        <f t="shared" ref="D116:D121" si="6">SUM(E116:H116)</f>
        <v>3.2730000000000001</v>
      </c>
      <c r="E116" s="5">
        <v>0</v>
      </c>
      <c r="F116" s="5">
        <v>0</v>
      </c>
      <c r="G116" s="5">
        <v>0</v>
      </c>
      <c r="H116" s="5">
        <v>3.2730000000000001</v>
      </c>
      <c r="I116" s="9"/>
      <c r="J116" s="9"/>
      <c r="K116" s="9"/>
      <c r="L116" s="9"/>
      <c r="M116" s="9"/>
      <c r="N116" s="44"/>
    </row>
    <row r="117" spans="1:14" ht="15.75" thickBot="1" x14ac:dyDescent="0.3">
      <c r="A117" s="56">
        <v>111</v>
      </c>
      <c r="B117" s="9" t="s">
        <v>122</v>
      </c>
      <c r="C117" s="9" t="s">
        <v>164</v>
      </c>
      <c r="D117" s="19">
        <f t="shared" si="6"/>
        <v>6.6</v>
      </c>
      <c r="E117" s="5">
        <v>0</v>
      </c>
      <c r="F117" s="5">
        <v>0</v>
      </c>
      <c r="G117" s="5">
        <v>6.6</v>
      </c>
      <c r="H117" s="5">
        <v>0</v>
      </c>
      <c r="I117" s="9"/>
      <c r="J117" s="9"/>
      <c r="K117" s="9"/>
      <c r="L117" s="9"/>
      <c r="M117" s="9"/>
      <c r="N117" s="44"/>
    </row>
    <row r="118" spans="1:14" ht="15.75" thickBot="1" x14ac:dyDescent="0.3">
      <c r="A118" s="56">
        <v>112</v>
      </c>
      <c r="B118" s="9" t="s">
        <v>122</v>
      </c>
      <c r="C118" s="9" t="s">
        <v>163</v>
      </c>
      <c r="D118" s="19">
        <f t="shared" si="6"/>
        <v>0</v>
      </c>
      <c r="E118" s="5">
        <v>0</v>
      </c>
      <c r="F118" s="5">
        <v>0</v>
      </c>
      <c r="G118" s="5">
        <v>0</v>
      </c>
      <c r="H118" s="5">
        <v>0</v>
      </c>
      <c r="I118" s="9"/>
      <c r="J118" s="9"/>
      <c r="K118" s="9"/>
      <c r="L118" s="9"/>
      <c r="M118" s="9"/>
      <c r="N118" s="44"/>
    </row>
    <row r="119" spans="1:14" ht="15.75" thickBot="1" x14ac:dyDescent="0.3">
      <c r="A119" s="56">
        <v>113</v>
      </c>
      <c r="B119" s="9" t="s">
        <v>122</v>
      </c>
      <c r="C119" s="9" t="s">
        <v>129</v>
      </c>
      <c r="D119" s="19">
        <f t="shared" si="6"/>
        <v>3.2930000000000001</v>
      </c>
      <c r="E119" s="5">
        <v>0</v>
      </c>
      <c r="F119" s="5">
        <v>0</v>
      </c>
      <c r="G119" s="5">
        <v>0</v>
      </c>
      <c r="H119" s="5">
        <v>3.2930000000000001</v>
      </c>
      <c r="I119" s="9"/>
      <c r="J119" s="9"/>
      <c r="K119" s="9"/>
      <c r="L119" s="9"/>
      <c r="M119" s="9"/>
      <c r="N119" s="44"/>
    </row>
    <row r="120" spans="1:14" ht="15.75" thickBot="1" x14ac:dyDescent="0.3">
      <c r="A120" s="56">
        <v>114</v>
      </c>
      <c r="B120" s="9" t="s">
        <v>122</v>
      </c>
      <c r="C120" s="9" t="s">
        <v>130</v>
      </c>
      <c r="D120" s="19">
        <f t="shared" si="6"/>
        <v>4.4539999999999997</v>
      </c>
      <c r="E120" s="5">
        <v>0</v>
      </c>
      <c r="F120" s="5">
        <v>0</v>
      </c>
      <c r="G120" s="5">
        <v>0</v>
      </c>
      <c r="H120" s="5">
        <v>4.4539999999999997</v>
      </c>
      <c r="I120" s="9"/>
      <c r="J120" s="9"/>
      <c r="K120" s="9"/>
      <c r="L120" s="9"/>
      <c r="M120" s="9"/>
      <c r="N120" s="44"/>
    </row>
    <row r="121" spans="1:14" ht="15.75" thickBot="1" x14ac:dyDescent="0.3">
      <c r="A121" s="56">
        <v>115</v>
      </c>
      <c r="B121" s="9" t="s">
        <v>122</v>
      </c>
      <c r="C121" s="9" t="s">
        <v>131</v>
      </c>
      <c r="D121" s="19">
        <f t="shared" si="6"/>
        <v>13.071000000000002</v>
      </c>
      <c r="E121" s="5">
        <v>0</v>
      </c>
      <c r="F121" s="5">
        <v>0</v>
      </c>
      <c r="G121" s="5">
        <v>0</v>
      </c>
      <c r="H121" s="5">
        <v>13.071000000000002</v>
      </c>
      <c r="I121" s="9"/>
      <c r="J121" s="9"/>
      <c r="K121" s="9"/>
      <c r="L121" s="9"/>
      <c r="M121" s="9"/>
      <c r="N121" s="44"/>
    </row>
    <row r="122" spans="1:14" ht="15.75" thickBot="1" x14ac:dyDescent="0.3">
      <c r="A122" s="56">
        <v>116</v>
      </c>
      <c r="B122" s="9" t="s">
        <v>122</v>
      </c>
      <c r="C122" s="9" t="s">
        <v>132</v>
      </c>
      <c r="D122" s="19">
        <f t="shared" si="5"/>
        <v>6.6479999999999997</v>
      </c>
      <c r="E122" s="5">
        <v>0</v>
      </c>
      <c r="F122" s="5">
        <v>0</v>
      </c>
      <c r="G122" s="5">
        <v>4.72</v>
      </c>
      <c r="H122" s="5">
        <v>1.9279999999999999</v>
      </c>
      <c r="I122" s="9"/>
      <c r="J122" s="9"/>
      <c r="K122" s="9"/>
      <c r="L122" s="9"/>
      <c r="M122" s="9"/>
      <c r="N122" s="44"/>
    </row>
    <row r="123" spans="1:14" ht="15.75" thickBot="1" x14ac:dyDescent="0.3">
      <c r="A123" s="56">
        <v>117</v>
      </c>
      <c r="B123" s="9" t="s">
        <v>122</v>
      </c>
      <c r="C123" s="9" t="s">
        <v>162</v>
      </c>
      <c r="D123" s="19">
        <f t="shared" si="5"/>
        <v>83.342999999999989</v>
      </c>
      <c r="E123" s="5">
        <v>0</v>
      </c>
      <c r="F123" s="5">
        <v>43.281999999999996</v>
      </c>
      <c r="G123" s="5">
        <v>40.061</v>
      </c>
      <c r="H123" s="5">
        <v>0</v>
      </c>
      <c r="I123" s="9"/>
      <c r="J123" s="9"/>
      <c r="K123" s="9"/>
      <c r="L123" s="9"/>
      <c r="M123" s="9"/>
      <c r="N123" s="44"/>
    </row>
    <row r="124" spans="1:14" ht="15.75" thickBot="1" x14ac:dyDescent="0.3">
      <c r="A124" s="56">
        <v>118</v>
      </c>
      <c r="B124" s="9" t="s">
        <v>122</v>
      </c>
      <c r="C124" s="9" t="s">
        <v>133</v>
      </c>
      <c r="D124" s="19">
        <f t="shared" si="5"/>
        <v>6.6869999999999994</v>
      </c>
      <c r="E124" s="5">
        <v>0</v>
      </c>
      <c r="F124" s="5">
        <v>0</v>
      </c>
      <c r="G124" s="5">
        <v>0</v>
      </c>
      <c r="H124" s="5">
        <v>6.6869999999999994</v>
      </c>
      <c r="I124" s="9"/>
      <c r="J124" s="9"/>
      <c r="K124" s="9"/>
      <c r="L124" s="9"/>
      <c r="M124" s="9"/>
      <c r="N124" s="44"/>
    </row>
    <row r="125" spans="1:14" ht="15.75" thickBot="1" x14ac:dyDescent="0.3">
      <c r="A125" s="56">
        <v>119</v>
      </c>
      <c r="B125" s="45" t="s">
        <v>122</v>
      </c>
      <c r="C125" s="45" t="s">
        <v>134</v>
      </c>
      <c r="D125" s="62">
        <f t="shared" si="5"/>
        <v>10.018000000000001</v>
      </c>
      <c r="E125" s="5">
        <v>2.8719999999999999</v>
      </c>
      <c r="F125" s="5">
        <v>0</v>
      </c>
      <c r="G125" s="5">
        <v>0</v>
      </c>
      <c r="H125" s="5">
        <v>7.1460000000000008</v>
      </c>
      <c r="I125" s="45"/>
      <c r="J125" s="45"/>
      <c r="K125" s="45"/>
      <c r="L125" s="45"/>
      <c r="M125" s="45"/>
      <c r="N125" s="48"/>
    </row>
    <row r="126" spans="1:14" ht="15.75" thickBot="1" x14ac:dyDescent="0.3">
      <c r="A126" s="56">
        <v>120</v>
      </c>
      <c r="B126" s="41" t="s">
        <v>123</v>
      </c>
      <c r="C126" s="41" t="s">
        <v>124</v>
      </c>
      <c r="D126" s="85">
        <f t="shared" si="5"/>
        <v>471.60400000000004</v>
      </c>
      <c r="E126" s="41">
        <v>25.736000000000001</v>
      </c>
      <c r="F126" s="41">
        <v>3.883</v>
      </c>
      <c r="G126" s="41">
        <v>271.04899999999998</v>
      </c>
      <c r="H126" s="41">
        <v>170.93600000000001</v>
      </c>
      <c r="I126" s="41"/>
      <c r="J126" s="41"/>
      <c r="K126" s="41"/>
      <c r="L126" s="41"/>
      <c r="M126" s="41"/>
      <c r="N126" s="43"/>
    </row>
    <row r="127" spans="1:14" ht="15.75" thickBot="1" x14ac:dyDescent="0.3">
      <c r="A127" s="56">
        <v>121</v>
      </c>
      <c r="B127" s="41" t="s">
        <v>123</v>
      </c>
      <c r="C127" s="64" t="s">
        <v>161</v>
      </c>
      <c r="D127" s="86">
        <f t="shared" ref="D127" si="7">SUM(E127:I127)</f>
        <v>2.8029999999999999</v>
      </c>
      <c r="E127" s="64"/>
      <c r="F127" s="64"/>
      <c r="G127" s="64">
        <v>2.8029999999999999</v>
      </c>
      <c r="H127" s="64"/>
      <c r="I127" s="64"/>
      <c r="J127" s="64"/>
      <c r="K127" s="64"/>
      <c r="L127" s="64"/>
      <c r="M127" s="64"/>
      <c r="N127" s="67"/>
    </row>
    <row r="128" spans="1:14" ht="15.75" thickBot="1" x14ac:dyDescent="0.3">
      <c r="A128" s="56">
        <v>122</v>
      </c>
      <c r="B128" s="9" t="s">
        <v>123</v>
      </c>
      <c r="C128" s="9" t="s">
        <v>125</v>
      </c>
      <c r="D128" s="18">
        <f t="shared" si="5"/>
        <v>11.874000000000001</v>
      </c>
      <c r="E128" s="9"/>
      <c r="F128" s="9"/>
      <c r="G128" s="9">
        <v>11.874000000000001</v>
      </c>
      <c r="H128" s="9"/>
      <c r="I128" s="9"/>
      <c r="J128" s="9"/>
      <c r="K128" s="9"/>
      <c r="L128" s="9"/>
      <c r="M128" s="9"/>
      <c r="N128" s="44"/>
    </row>
    <row r="129" spans="1:14" ht="15.75" thickBot="1" x14ac:dyDescent="0.3">
      <c r="A129" s="56">
        <v>123</v>
      </c>
      <c r="B129" s="71" t="s">
        <v>123</v>
      </c>
      <c r="C129" s="71" t="s">
        <v>126</v>
      </c>
      <c r="D129" s="18">
        <f t="shared" si="5"/>
        <v>12.459</v>
      </c>
      <c r="E129" s="71"/>
      <c r="F129" s="71"/>
      <c r="G129" s="71">
        <v>7.9269999999999996</v>
      </c>
      <c r="H129" s="71">
        <v>4.532</v>
      </c>
      <c r="I129" s="71"/>
      <c r="J129" s="71"/>
      <c r="K129" s="71"/>
      <c r="L129" s="71"/>
      <c r="M129" s="71"/>
      <c r="N129" s="73"/>
    </row>
    <row r="130" spans="1:14" ht="15.75" thickBot="1" x14ac:dyDescent="0.3">
      <c r="A130" s="56">
        <v>124</v>
      </c>
      <c r="B130" s="71" t="s">
        <v>123</v>
      </c>
      <c r="C130" s="71" t="s">
        <v>175</v>
      </c>
      <c r="D130" s="18">
        <f t="shared" si="5"/>
        <v>10.182</v>
      </c>
      <c r="E130" s="71"/>
      <c r="F130" s="71"/>
      <c r="G130" s="71">
        <v>1.7729999999999999</v>
      </c>
      <c r="H130" s="71">
        <v>8.4090000000000007</v>
      </c>
      <c r="I130" s="71"/>
      <c r="J130" s="71"/>
      <c r="K130" s="71"/>
      <c r="L130" s="71"/>
      <c r="M130" s="71"/>
      <c r="N130" s="73"/>
    </row>
    <row r="131" spans="1:14" ht="15.75" thickBot="1" x14ac:dyDescent="0.3">
      <c r="A131" s="56">
        <v>125</v>
      </c>
      <c r="B131" s="71" t="s">
        <v>123</v>
      </c>
      <c r="C131" s="71" t="s">
        <v>176</v>
      </c>
      <c r="D131" s="108">
        <f t="shared" si="5"/>
        <v>7.883</v>
      </c>
      <c r="E131" s="71"/>
      <c r="F131" s="71"/>
      <c r="G131" s="71">
        <v>5.3780000000000001</v>
      </c>
      <c r="H131" s="71">
        <v>2.5049999999999999</v>
      </c>
      <c r="I131" s="71"/>
      <c r="J131" s="71"/>
      <c r="K131" s="71"/>
      <c r="L131" s="71"/>
      <c r="M131" s="71"/>
      <c r="N131" s="73"/>
    </row>
    <row r="132" spans="1:14" s="9" customFormat="1" ht="15.75" thickBot="1" x14ac:dyDescent="0.3">
      <c r="A132" s="56">
        <v>126</v>
      </c>
      <c r="B132" s="9" t="s">
        <v>123</v>
      </c>
      <c r="C132" s="9" t="s">
        <v>177</v>
      </c>
      <c r="D132" s="18">
        <f t="shared" si="5"/>
        <v>3.8839999999999999</v>
      </c>
      <c r="H132" s="9">
        <v>3.8839999999999999</v>
      </c>
    </row>
    <row r="133" spans="1:14" ht="15.75" thickBot="1" x14ac:dyDescent="0.3">
      <c r="A133" s="56">
        <v>127</v>
      </c>
      <c r="B133" s="64" t="s">
        <v>137</v>
      </c>
      <c r="C133" s="64" t="s">
        <v>138</v>
      </c>
      <c r="D133" s="109">
        <f>SUM(E133:H133)</f>
        <v>95.94</v>
      </c>
      <c r="E133" s="110"/>
      <c r="F133" s="110">
        <v>3.8130000000000002</v>
      </c>
      <c r="G133" s="110">
        <v>92.126999999999995</v>
      </c>
      <c r="H133" s="110"/>
      <c r="I133" s="110"/>
      <c r="J133" s="64"/>
      <c r="K133" s="64"/>
      <c r="L133" s="64"/>
      <c r="M133" s="64"/>
      <c r="N133" s="67"/>
    </row>
    <row r="134" spans="1:14" ht="15.75" thickBot="1" x14ac:dyDescent="0.3">
      <c r="A134" s="56">
        <v>128</v>
      </c>
      <c r="B134" s="9" t="s">
        <v>137</v>
      </c>
      <c r="C134" s="9" t="s">
        <v>77</v>
      </c>
      <c r="D134" s="34">
        <f>SUM(E134:H134)</f>
        <v>20.263999999999999</v>
      </c>
      <c r="E134" s="51">
        <v>2.9249999999999998</v>
      </c>
      <c r="F134" s="51"/>
      <c r="G134" s="51">
        <v>11.208</v>
      </c>
      <c r="H134" s="51">
        <v>6.1310000000000002</v>
      </c>
      <c r="I134" s="19"/>
      <c r="J134" s="9"/>
      <c r="K134" s="9"/>
      <c r="L134" s="9"/>
      <c r="M134" s="9"/>
      <c r="N134" s="44"/>
    </row>
    <row r="135" spans="1:14" ht="15.75" thickBot="1" x14ac:dyDescent="0.3">
      <c r="A135" s="56">
        <v>129</v>
      </c>
      <c r="B135" s="45" t="s">
        <v>137</v>
      </c>
      <c r="C135" s="45" t="s">
        <v>139</v>
      </c>
      <c r="D135" s="34">
        <f>SUM(E135:H135)</f>
        <v>2.8879999999999999</v>
      </c>
      <c r="E135" s="62"/>
      <c r="F135" s="62"/>
      <c r="G135" s="62"/>
      <c r="H135" s="62">
        <v>2.8879999999999999</v>
      </c>
      <c r="I135" s="62"/>
      <c r="J135" s="45"/>
      <c r="K135" s="45"/>
      <c r="L135" s="45"/>
      <c r="M135" s="45"/>
      <c r="N135" s="48"/>
    </row>
    <row r="136" spans="1:14" ht="15.75" thickBot="1" x14ac:dyDescent="0.3">
      <c r="A136" s="56">
        <v>130</v>
      </c>
      <c r="B136" s="51" t="s">
        <v>141</v>
      </c>
      <c r="C136" s="51" t="s">
        <v>140</v>
      </c>
      <c r="D136" s="61">
        <f t="shared" ref="D136:D146" si="8">SUM(E136:H136)</f>
        <v>29288.563999999998</v>
      </c>
      <c r="E136" s="61">
        <v>29288.563999999998</v>
      </c>
      <c r="F136" s="51"/>
      <c r="G136" s="51"/>
      <c r="H136" s="51"/>
      <c r="I136" s="51"/>
      <c r="J136" s="51"/>
      <c r="K136" s="51"/>
      <c r="L136" s="51"/>
      <c r="M136" s="51"/>
      <c r="N136" s="53"/>
    </row>
    <row r="137" spans="1:14" ht="15.75" thickBot="1" x14ac:dyDescent="0.3">
      <c r="A137" s="56">
        <v>131</v>
      </c>
      <c r="B137" s="93" t="s">
        <v>141</v>
      </c>
      <c r="C137" s="93" t="s">
        <v>156</v>
      </c>
      <c r="D137" s="94">
        <f>SUM(E137:H137)</f>
        <v>750.82600000000002</v>
      </c>
      <c r="E137" s="51"/>
      <c r="F137" s="51">
        <v>750.82600000000002</v>
      </c>
      <c r="G137" s="102"/>
      <c r="H137" s="102"/>
      <c r="I137" s="51"/>
      <c r="J137" s="51"/>
      <c r="K137" s="51"/>
      <c r="L137" s="51"/>
      <c r="M137" s="51"/>
      <c r="N137" s="53"/>
    </row>
    <row r="138" spans="1:14" ht="15.75" thickBot="1" x14ac:dyDescent="0.3">
      <c r="A138" s="56">
        <v>132</v>
      </c>
      <c r="B138" s="9" t="s">
        <v>142</v>
      </c>
      <c r="C138" s="9" t="s">
        <v>140</v>
      </c>
      <c r="D138" s="18">
        <f>SUM(E138:H138)</f>
        <v>2284.9329999999995</v>
      </c>
      <c r="E138" s="93">
        <v>2011.7279999999998</v>
      </c>
      <c r="F138" s="1">
        <v>5.7560000000000002</v>
      </c>
      <c r="G138" s="103">
        <v>193.32499999999999</v>
      </c>
      <c r="H138" s="1">
        <v>74.123999999999995</v>
      </c>
      <c r="I138" s="51"/>
      <c r="J138" s="51"/>
      <c r="K138" s="51"/>
      <c r="L138" s="51"/>
      <c r="M138" s="51"/>
      <c r="N138" s="53"/>
    </row>
    <row r="139" spans="1:14" ht="15.75" thickBot="1" x14ac:dyDescent="0.3">
      <c r="A139" s="56">
        <v>133</v>
      </c>
      <c r="B139" s="9" t="s">
        <v>142</v>
      </c>
      <c r="C139" s="9" t="s">
        <v>66</v>
      </c>
      <c r="D139" s="18">
        <f>SUM(E139:H139)</f>
        <v>6.5060000000000002</v>
      </c>
      <c r="E139" s="9"/>
      <c r="F139" s="9"/>
      <c r="G139" s="9">
        <v>1.843</v>
      </c>
      <c r="H139" s="9">
        <v>4.6630000000000003</v>
      </c>
      <c r="I139" s="9"/>
      <c r="J139" s="9"/>
      <c r="K139" s="9"/>
      <c r="L139" s="9"/>
      <c r="M139" s="9"/>
      <c r="N139" s="9"/>
    </row>
    <row r="140" spans="1:14" ht="15.75" thickBot="1" x14ac:dyDescent="0.3">
      <c r="A140" s="56">
        <v>134</v>
      </c>
      <c r="B140" s="9" t="s">
        <v>142</v>
      </c>
      <c r="C140" s="9" t="s">
        <v>157</v>
      </c>
      <c r="D140" s="18">
        <f t="shared" ref="D140:D145" si="9">SUM(E140:H140)</f>
        <v>0</v>
      </c>
      <c r="E140" s="9"/>
      <c r="F140" s="9"/>
      <c r="G140" s="104"/>
      <c r="H140" s="9"/>
      <c r="I140" s="9"/>
      <c r="J140" s="9"/>
      <c r="K140" s="9"/>
      <c r="L140" s="9"/>
      <c r="M140" s="9"/>
      <c r="N140" s="9"/>
    </row>
    <row r="141" spans="1:14" ht="15.75" thickBot="1" x14ac:dyDescent="0.3">
      <c r="A141" s="56">
        <v>135</v>
      </c>
      <c r="B141" s="9" t="s">
        <v>142</v>
      </c>
      <c r="C141" s="9" t="s">
        <v>133</v>
      </c>
      <c r="D141" s="18">
        <f t="shared" si="9"/>
        <v>1.635</v>
      </c>
      <c r="E141" s="9"/>
      <c r="F141" s="9"/>
      <c r="G141" s="9"/>
      <c r="H141" s="9">
        <v>1.635</v>
      </c>
      <c r="I141" s="9"/>
      <c r="J141" s="9"/>
      <c r="K141" s="9"/>
      <c r="L141" s="9"/>
      <c r="M141" s="9"/>
      <c r="N141" s="9"/>
    </row>
    <row r="142" spans="1:14" ht="15.75" thickBot="1" x14ac:dyDescent="0.3">
      <c r="A142" s="56">
        <v>136</v>
      </c>
      <c r="B142" s="9" t="s">
        <v>142</v>
      </c>
      <c r="C142" s="9" t="s">
        <v>158</v>
      </c>
      <c r="D142" s="18">
        <f t="shared" si="9"/>
        <v>3.3130000000000002</v>
      </c>
      <c r="E142" s="9"/>
      <c r="F142" s="9"/>
      <c r="G142" s="9">
        <v>3.3130000000000002</v>
      </c>
      <c r="H142" s="9"/>
      <c r="I142" s="9"/>
      <c r="J142" s="9"/>
      <c r="K142" s="9"/>
      <c r="L142" s="9"/>
      <c r="M142" s="9"/>
      <c r="N142" s="9"/>
    </row>
    <row r="143" spans="1:14" ht="15.75" thickBot="1" x14ac:dyDescent="0.3">
      <c r="A143" s="56">
        <v>137</v>
      </c>
      <c r="B143" s="9" t="s">
        <v>142</v>
      </c>
      <c r="C143" s="9" t="s">
        <v>159</v>
      </c>
      <c r="D143" s="18">
        <f t="shared" si="9"/>
        <v>4.3449999999999998</v>
      </c>
      <c r="E143" s="9"/>
      <c r="F143" s="9"/>
      <c r="G143" s="9">
        <v>4.3449999999999998</v>
      </c>
      <c r="H143" s="9"/>
      <c r="I143" s="9"/>
      <c r="J143" s="9"/>
      <c r="K143" s="9"/>
      <c r="L143" s="9"/>
      <c r="M143" s="9"/>
      <c r="N143" s="9"/>
    </row>
    <row r="144" spans="1:14" ht="15.75" thickBot="1" x14ac:dyDescent="0.3">
      <c r="A144" s="56">
        <v>138</v>
      </c>
      <c r="B144" s="9" t="s">
        <v>142</v>
      </c>
      <c r="C144" s="9" t="s">
        <v>160</v>
      </c>
      <c r="D144" s="18">
        <f>SUM(E144:H144)</f>
        <v>17.558999999999997</v>
      </c>
      <c r="E144" s="9"/>
      <c r="F144" s="9"/>
      <c r="G144" s="9">
        <v>12.577999999999999</v>
      </c>
      <c r="H144" s="9">
        <v>4.9809999999999999</v>
      </c>
      <c r="I144" s="9"/>
      <c r="J144" s="9"/>
      <c r="K144" s="9"/>
      <c r="L144" s="9"/>
      <c r="M144" s="9"/>
      <c r="N144" s="9"/>
    </row>
    <row r="145" spans="1:14" ht="15.75" thickBot="1" x14ac:dyDescent="0.3">
      <c r="A145" s="56">
        <v>139</v>
      </c>
      <c r="B145" s="9" t="s">
        <v>142</v>
      </c>
      <c r="C145" s="9" t="s">
        <v>61</v>
      </c>
      <c r="D145" s="18">
        <f t="shared" si="9"/>
        <v>1.577</v>
      </c>
      <c r="E145" s="9">
        <v>1.577</v>
      </c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 thickBot="1" x14ac:dyDescent="0.3">
      <c r="A146" s="56">
        <v>140</v>
      </c>
      <c r="B146" s="9" t="s">
        <v>143</v>
      </c>
      <c r="C146" s="9" t="s">
        <v>144</v>
      </c>
      <c r="D146" s="19">
        <f t="shared" si="8"/>
        <v>300.52499999999998</v>
      </c>
      <c r="E146" s="9"/>
      <c r="F146" s="9"/>
      <c r="G146" s="9">
        <v>300.52499999999998</v>
      </c>
      <c r="H146" s="9"/>
      <c r="I146" s="9"/>
      <c r="J146" s="9"/>
      <c r="K146" s="9"/>
      <c r="L146" s="9"/>
      <c r="M146" s="9"/>
      <c r="N146" s="9"/>
    </row>
    <row r="147" spans="1:14" ht="15.75" thickBot="1" x14ac:dyDescent="0.3">
      <c r="A147" s="56">
        <v>141</v>
      </c>
      <c r="B147" s="9" t="s">
        <v>147</v>
      </c>
      <c r="C147" s="9" t="s">
        <v>148</v>
      </c>
      <c r="D147" s="19">
        <f>SUM(E147:H147)</f>
        <v>9091.1830000000009</v>
      </c>
      <c r="E147" s="9">
        <v>7938.79</v>
      </c>
      <c r="F147" s="9"/>
      <c r="G147" s="105">
        <v>1152.393</v>
      </c>
      <c r="H147" s="9"/>
      <c r="I147" s="9"/>
      <c r="J147" s="9"/>
      <c r="K147" s="9"/>
      <c r="L147" s="9"/>
      <c r="M147" s="9"/>
      <c r="N147" s="9"/>
    </row>
    <row r="148" spans="1:14" ht="15.75" thickBot="1" x14ac:dyDescent="0.3">
      <c r="A148" s="56">
        <v>142</v>
      </c>
      <c r="B148" s="9" t="s">
        <v>149</v>
      </c>
      <c r="C148" s="9" t="s">
        <v>150</v>
      </c>
      <c r="D148" s="19">
        <f>SUM(E148:G148)</f>
        <v>2.4750000000000001</v>
      </c>
      <c r="E148" s="9">
        <v>2.4750000000000001</v>
      </c>
      <c r="F148" s="9"/>
      <c r="G148" s="104"/>
      <c r="H148" s="9"/>
      <c r="I148" s="9"/>
      <c r="J148" s="9"/>
      <c r="K148" s="9"/>
      <c r="L148" s="9"/>
      <c r="M148" s="9"/>
      <c r="N148" s="9"/>
    </row>
    <row r="149" spans="1:14" ht="15.75" thickBot="1" x14ac:dyDescent="0.3">
      <c r="A149" s="56">
        <v>143</v>
      </c>
      <c r="B149" s="9" t="s">
        <v>149</v>
      </c>
      <c r="C149" s="9" t="s">
        <v>151</v>
      </c>
      <c r="D149" s="19">
        <f>SUM(E149:H149)</f>
        <v>17.583000000000002</v>
      </c>
      <c r="E149" s="9"/>
      <c r="F149" s="9"/>
      <c r="G149" s="104">
        <v>6.7190000000000003</v>
      </c>
      <c r="H149" s="75">
        <v>10.864000000000001</v>
      </c>
      <c r="I149" s="9"/>
      <c r="J149" s="9"/>
      <c r="K149" s="9"/>
      <c r="L149" s="9"/>
      <c r="M149" s="9"/>
      <c r="N149" s="9"/>
    </row>
    <row r="150" spans="1:14" ht="15.75" thickBot="1" x14ac:dyDescent="0.3">
      <c r="A150" s="56">
        <v>144</v>
      </c>
      <c r="B150" s="9" t="s">
        <v>149</v>
      </c>
      <c r="C150" s="9" t="s">
        <v>152</v>
      </c>
      <c r="D150" s="19">
        <f>SUM(E150:H150)</f>
        <v>86.932999999999993</v>
      </c>
      <c r="E150" s="9"/>
      <c r="F150" s="9"/>
      <c r="G150" s="104">
        <v>54.637999999999998</v>
      </c>
      <c r="H150" s="104">
        <v>32.295000000000002</v>
      </c>
      <c r="I150" s="9"/>
      <c r="J150" s="9"/>
      <c r="K150" s="9"/>
      <c r="L150" s="9"/>
      <c r="M150" s="9"/>
      <c r="N150" s="9"/>
    </row>
    <row r="151" spans="1:14" ht="15.75" thickBot="1" x14ac:dyDescent="0.3">
      <c r="A151" s="56">
        <v>145</v>
      </c>
      <c r="B151" s="9" t="s">
        <v>154</v>
      </c>
      <c r="C151" s="9" t="s">
        <v>56</v>
      </c>
      <c r="D151" s="19">
        <f>SUM(E151:H151)</f>
        <v>4838.4059999999999</v>
      </c>
      <c r="E151" s="9">
        <v>4838.4059999999999</v>
      </c>
      <c r="F151" s="9"/>
      <c r="G151" s="104"/>
      <c r="H151" s="104"/>
      <c r="I151" s="9"/>
      <c r="J151" s="9"/>
      <c r="K151" s="9"/>
      <c r="L151" s="9"/>
      <c r="M151" s="9"/>
      <c r="N151" s="9"/>
    </row>
    <row r="152" spans="1:14" ht="15.75" thickBot="1" x14ac:dyDescent="0.3">
      <c r="A152" s="56">
        <v>146</v>
      </c>
      <c r="B152" s="9" t="s">
        <v>167</v>
      </c>
      <c r="C152" s="9" t="s">
        <v>168</v>
      </c>
      <c r="D152" s="19">
        <f t="shared" ref="D152:D156" si="10">SUM(E152:H152)</f>
        <v>426.108</v>
      </c>
      <c r="E152" s="9"/>
      <c r="F152" s="9"/>
      <c r="G152" s="104">
        <v>396.25400000000002</v>
      </c>
      <c r="H152" s="104">
        <v>29.853999999999999</v>
      </c>
      <c r="I152" s="9"/>
      <c r="J152" s="9"/>
      <c r="K152" s="9"/>
      <c r="L152" s="9"/>
      <c r="M152" s="9"/>
      <c r="N152" s="9"/>
    </row>
    <row r="153" spans="1:14" ht="15.75" thickBot="1" x14ac:dyDescent="0.3">
      <c r="A153" s="56">
        <v>147</v>
      </c>
      <c r="B153" s="9" t="s">
        <v>167</v>
      </c>
      <c r="C153" s="9" t="s">
        <v>169</v>
      </c>
      <c r="D153" s="19">
        <f t="shared" si="10"/>
        <v>41.527000000000001</v>
      </c>
      <c r="E153" s="9"/>
      <c r="F153" s="9"/>
      <c r="G153" s="104">
        <v>24.433</v>
      </c>
      <c r="H153" s="104">
        <v>17.094000000000001</v>
      </c>
      <c r="I153" s="9"/>
      <c r="J153" s="9"/>
      <c r="K153" s="9"/>
      <c r="L153" s="9"/>
      <c r="M153" s="9"/>
      <c r="N153" s="9"/>
    </row>
    <row r="154" spans="1:14" ht="15.75" thickBot="1" x14ac:dyDescent="0.3">
      <c r="A154" s="56">
        <v>148</v>
      </c>
      <c r="B154" s="9" t="s">
        <v>167</v>
      </c>
      <c r="C154" s="9" t="s">
        <v>170</v>
      </c>
      <c r="D154" s="19">
        <f t="shared" si="10"/>
        <v>26.113</v>
      </c>
      <c r="E154" s="9"/>
      <c r="F154" s="9"/>
      <c r="G154" s="104">
        <v>13.8</v>
      </c>
      <c r="H154" s="104">
        <v>12.313000000000001</v>
      </c>
      <c r="I154" s="9"/>
      <c r="J154" s="9"/>
      <c r="K154" s="9"/>
      <c r="L154" s="9"/>
      <c r="M154" s="9"/>
      <c r="N154" s="9"/>
    </row>
    <row r="155" spans="1:14" ht="15.75" thickBot="1" x14ac:dyDescent="0.3">
      <c r="A155" s="56">
        <v>149</v>
      </c>
      <c r="B155" s="9" t="s">
        <v>167</v>
      </c>
      <c r="C155" s="9" t="s">
        <v>171</v>
      </c>
      <c r="D155" s="19">
        <f t="shared" si="10"/>
        <v>233.23899999999995</v>
      </c>
      <c r="E155" s="9"/>
      <c r="F155" s="9"/>
      <c r="G155" s="104">
        <v>177.20799999999994</v>
      </c>
      <c r="H155" s="104">
        <v>56.031000000000006</v>
      </c>
      <c r="I155" s="9"/>
      <c r="J155" s="9"/>
      <c r="K155" s="9"/>
      <c r="L155" s="9"/>
      <c r="M155" s="9"/>
      <c r="N155" s="9"/>
    </row>
    <row r="156" spans="1:14" ht="15.75" thickBot="1" x14ac:dyDescent="0.3">
      <c r="A156" s="56">
        <v>150</v>
      </c>
      <c r="B156" s="9" t="s">
        <v>167</v>
      </c>
      <c r="C156" s="9" t="s">
        <v>172</v>
      </c>
      <c r="D156" s="19">
        <f t="shared" si="10"/>
        <v>21.323999999999998</v>
      </c>
      <c r="E156" s="9"/>
      <c r="F156" s="9"/>
      <c r="G156" s="104">
        <v>14.138</v>
      </c>
      <c r="H156" s="104">
        <v>7.1859999999999999</v>
      </c>
      <c r="I156" s="9"/>
      <c r="J156" s="9"/>
      <c r="K156" s="9"/>
      <c r="L156" s="9"/>
      <c r="M156" s="9"/>
      <c r="N156" s="9"/>
    </row>
    <row r="159" spans="1:14" x14ac:dyDescent="0.25">
      <c r="G159" s="106"/>
    </row>
    <row r="163" spans="8:8" x14ac:dyDescent="0.25">
      <c r="H163" s="103"/>
    </row>
  </sheetData>
  <autoFilter ref="A6:N156"/>
  <customSheetViews>
    <customSheetView guid="{001A80F2-4A1F-4F95-949B-9B4E8BBD4BE3}" scale="90" filter="1" showAutoFilter="1">
      <pane ySplit="5" topLeftCell="A6" activePane="bottomLeft" state="frozen"/>
      <selection pane="bottomLeft" activeCell="E78" sqref="E78:I98"/>
      <pageMargins left="0.7" right="0.7" top="0.75" bottom="0.75" header="0.3" footer="0.3"/>
      <pageSetup paperSize="9" orientation="portrait" r:id="rId1"/>
      <autoFilter ref="A6:N159">
        <filterColumn colId="1">
          <filters>
            <filter val="Ульяновская область"/>
          </filters>
        </filterColumn>
      </autoFilter>
    </customSheetView>
    <customSheetView guid="{0263628D-0586-4811-8C76-91EE8485C8FC}" showAutoFilter="1">
      <pane ySplit="5" topLeftCell="A21" activePane="bottomLeft" state="frozen"/>
      <selection pane="bottomLeft" activeCell="D114" sqref="D114:D125"/>
      <pageMargins left="0.7" right="0.7" top="0.75" bottom="0.75" header="0.3" footer="0.3"/>
      <pageSetup paperSize="9" orientation="portrait" r:id="rId2"/>
      <autoFilter ref="A6:N159"/>
    </customSheetView>
    <customSheetView guid="{4AE768FE-FBD5-47BC-913F-F541FBE4140C}">
      <pane ySplit="5" topLeftCell="A21" activePane="bottomLeft" state="frozen"/>
      <selection pane="bottomLeft" activeCell="G27" sqref="G27"/>
      <pageMargins left="0.7" right="0.7" top="0.75" bottom="0.75" header="0.3" footer="0.3"/>
      <pageSetup paperSize="9" orientation="portrait" r:id="rId3"/>
    </customSheetView>
    <customSheetView guid="{F755079D-780C-46DA-88FC-097E32E46902}" showAutoFilter="1">
      <pane ySplit="5" topLeftCell="A6" activePane="bottomLeft" state="frozen"/>
      <selection pane="bottomLeft" activeCell="G136" sqref="G136"/>
      <pageMargins left="0.7" right="0.7" top="0.75" bottom="0.75" header="0.3" footer="0.3"/>
      <pageSetup paperSize="9" orientation="portrait" r:id="rId4"/>
      <autoFilter ref="A6:N141"/>
    </customSheetView>
    <customSheetView guid="{AF6CA628-4CBA-4C8F-8D26-A8179A8D4867}" showAutoFilter="1">
      <pane ySplit="5" topLeftCell="A90" activePane="bottomLeft" state="frozen"/>
      <selection pane="bottomLeft" activeCell="K108" sqref="K108"/>
      <pageMargins left="0.7" right="0.7" top="0.75" bottom="0.75" header="0.3" footer="0.3"/>
      <pageSetup paperSize="9" orientation="portrait" r:id="rId5"/>
      <autoFilter ref="A6:N141"/>
    </customSheetView>
    <customSheetView guid="{55DD6305-3068-422D-AB2E-47B473243C26}" filter="1" showAutoFilter="1">
      <pane ySplit="5" topLeftCell="A6" activePane="bottomLeft" state="frozen"/>
      <selection pane="bottomLeft" activeCell="I131" sqref="I131"/>
      <pageMargins left="0.7" right="0.7" top="0.75" bottom="0.75" header="0.3" footer="0.3"/>
      <pageSetup paperSize="9" orientation="portrait" r:id="rId6"/>
      <autoFilter ref="A6:N124">
        <filterColumn colId="1">
          <filters>
            <filter val="Московская область"/>
          </filters>
        </filterColumn>
      </autoFilter>
    </customSheetView>
    <customSheetView guid="{4F0D849D-84CC-49AD-8544-3EE7F2D679A0}" showAutoFilter="1">
      <pane ySplit="5" topLeftCell="A24" activePane="bottomLeft" state="frozen"/>
      <selection pane="bottomLeft" activeCell="H37" sqref="H37"/>
      <pageMargins left="0.7" right="0.7" top="0.75" bottom="0.75" header="0.3" footer="0.3"/>
      <pageSetup paperSize="9" orientation="portrait" r:id="rId7"/>
      <autoFilter ref="A6:M39"/>
    </customSheetView>
    <customSheetView guid="{70522608-E859-4245-83A6-864DC2658FDD}" filter="1" showAutoFilter="1">
      <pane ySplit="5" topLeftCell="A6" activePane="bottomLeft" state="frozen"/>
      <selection pane="bottomLeft" activeCell="G22" sqref="G22"/>
      <pageMargins left="0.7" right="0.7" top="0.75" bottom="0.75" header="0.3" footer="0.3"/>
      <pageSetup paperSize="9" orientation="portrait" r:id="rId8"/>
      <autoFilter ref="A6:M53">
        <filterColumn colId="1">
          <filters>
            <filter val="Московская область"/>
          </filters>
        </filterColumn>
      </autoFilter>
    </customSheetView>
    <customSheetView guid="{1DDA866A-FD91-4A5F-8381-B3BB5AFFAEF6}">
      <pane ySplit="5" topLeftCell="A21" activePane="bottomLeft" state="frozen"/>
      <selection pane="bottomLeft" activeCell="E41" sqref="E41"/>
      <pageMargins left="0.7" right="0.7" top="0.75" bottom="0.75" header="0.3" footer="0.3"/>
      <pageSetup paperSize="9" orientation="portrait" r:id="rId9"/>
    </customSheetView>
    <customSheetView guid="{8743966E-23CA-4A3B-9E7E-E009BB5C14F3}" filter="1" showAutoFilter="1">
      <pane ySplit="5" topLeftCell="A6" activePane="bottomLeft" state="frozen"/>
      <selection pane="bottomLeft" activeCell="F126" sqref="F126"/>
      <pageMargins left="0.7" right="0.7" top="0.75" bottom="0.75" header="0.3" footer="0.3"/>
      <pageSetup paperSize="9" orientation="portrait" r:id="rId10"/>
      <autoFilter ref="A6:N143">
        <filterColumn colId="1">
          <filters>
            <filter val="Кемеровская область"/>
            <filter val="Красноярский край"/>
            <filter val="Курская область"/>
            <filter val="Новосибирская область"/>
            <filter val="Пензенская область"/>
            <filter val="Республика Карелия"/>
            <filter val="Республика Мордовия"/>
          </filters>
        </filterColumn>
      </autoFilter>
    </customSheetView>
    <customSheetView guid="{5A10A035-A77B-48CD-ABAD-C7C1FB21827D}" scale="85" filter="1" showAutoFilter="1" topLeftCell="C1">
      <pane ySplit="5" topLeftCell="A6" activePane="bottomLeft" state="frozen"/>
      <selection pane="bottomLeft" activeCell="D119" sqref="D119"/>
      <pageMargins left="0.7" right="0.7" top="0.75" bottom="0.75" header="0.3" footer="0.3"/>
      <pageSetup paperSize="9" orientation="portrait" r:id="rId11"/>
      <autoFilter ref="A6:N154">
        <filterColumn colId="1">
          <filters>
            <filter val="г. Санкт-Петербург"/>
            <filter val="г.Москва"/>
            <filter val="Ленинградская область"/>
            <filter val="Московская область"/>
            <filter val="Тюменская область"/>
          </filters>
        </filterColumn>
      </autoFilter>
    </customSheetView>
    <customSheetView guid="{FF343C21-E080-47C0-9227-5275C34E8AE9}" scale="85" showAutoFilter="1">
      <pane ySplit="5" topLeftCell="A138" activePane="bottomLeft" state="frozen"/>
      <selection pane="bottomLeft" activeCell="D143" sqref="D143"/>
      <pageMargins left="0.7" right="0.7" top="0.75" bottom="0.75" header="0.3" footer="0.3"/>
      <pageSetup paperSize="9" orientation="portrait" r:id="rId12"/>
      <autoFilter ref="A6:N155"/>
    </customSheetView>
    <customSheetView guid="{C0CF3ACC-3AE9-4409-B990-CE55F540B641}" filter="1" showAutoFilter="1">
      <pane ySplit="5" topLeftCell="A6" activePane="bottomLeft" state="frozen"/>
      <selection pane="bottomLeft" activeCell="G53" sqref="G53"/>
      <pageMargins left="0.7" right="0.7" top="0.75" bottom="0.75" header="0.3" footer="0.3"/>
      <pageSetup paperSize="9" orientation="portrait" r:id="rId13"/>
      <autoFilter ref="A6:N159">
        <filterColumn colId="1">
          <filters>
            <filter val="Республика Марий Эл"/>
          </filters>
        </filterColumn>
      </autoFilter>
    </customSheetView>
    <customSheetView guid="{D85EF2A6-79CD-475F-86B8-DF8230EBC20F}" scale="85">
      <pane ySplit="5" topLeftCell="A6" activePane="bottomLeft" state="frozen"/>
      <selection pane="bottomLeft" activeCell="P11" sqref="P11"/>
      <pageMargins left="0.7" right="0.7" top="0.75" bottom="0.75" header="0.3" footer="0.3"/>
      <pageSetup paperSize="9" orientation="portrait" r:id="rId14"/>
    </customSheetView>
    <customSheetView guid="{3A724EDA-9075-424B-B794-F3EAAC0A3A90}" scale="85" filter="1" showAutoFilter="1">
      <pane ySplit="5" topLeftCell="A6" activePane="bottomLeft" state="frozen"/>
      <selection pane="bottomLeft" activeCell="G29" sqref="G29"/>
      <pageMargins left="0.7" right="0.7" top="0.75" bottom="0.75" header="0.3" footer="0.3"/>
      <pageSetup paperSize="9" orientation="portrait" r:id="rId15"/>
      <autoFilter ref="A6:N159">
        <filterColumn colId="1">
          <filters>
            <filter val="Вологодская область"/>
            <filter val="Кемеровская область"/>
            <filter val="Красноярский край"/>
            <filter val="Курская область"/>
            <filter val="Новосибирская область"/>
            <filter val="Пензенская область"/>
            <filter val="Республика Карелия"/>
            <filter val="Республика Мордовия"/>
          </filters>
        </filterColumn>
      </autoFilter>
    </customSheetView>
    <customSheetView guid="{36B840EE-48CB-4C76-9357-A103560BC3F6}" scale="85" filter="1" showAutoFilter="1">
      <pane ySplit="5" topLeftCell="A6" activePane="bottomLeft" state="frozen"/>
      <selection pane="bottomLeft" activeCell="F166" sqref="F166"/>
      <pageMargins left="0.7" right="0.7" top="0.75" bottom="0.75" header="0.3" footer="0.3"/>
      <pageSetup paperSize="9" orientation="portrait" r:id="rId16"/>
      <autoFilter ref="A6:N159">
        <filterColumn colId="1">
          <filters>
            <filter val="Краснодарский край"/>
          </filters>
        </filterColumn>
      </autoFilter>
    </customSheetView>
  </customSheetViews>
  <mergeCells count="6">
    <mergeCell ref="A1:N1"/>
    <mergeCell ref="A4:A5"/>
    <mergeCell ref="B4:B5"/>
    <mergeCell ref="C4:C5"/>
    <mergeCell ref="J4:N4"/>
    <mergeCell ref="D4:I4"/>
  </mergeCell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cp:lastPrinted>2019-10-14T08:11:03Z</cp:lastPrinted>
  <dcterms:created xsi:type="dcterms:W3CDTF">2016-01-20T14:48:12Z</dcterms:created>
  <dcterms:modified xsi:type="dcterms:W3CDTF">2020-03-16T11:22:52Z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