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k.mts.ru\MSK\WORKDATA\MTSENERGO\Договорной отдел\Раскрытие информации\2020\"/>
    </mc:Choice>
  </mc:AlternateContent>
  <bookViews>
    <workbookView xWindow="0" yWindow="0" windowWidth="28800" windowHeight="12300"/>
  </bookViews>
  <sheets>
    <sheet name="04.2020" sheetId="1" r:id="rId1"/>
  </sheets>
  <definedNames>
    <definedName name="_xlnm._FilterDatabase" localSheetId="0" hidden="1">'04.2020'!$A$6:$N$161</definedName>
    <definedName name="Z_001A80F2_4A1F_4F95_949B_9B4E8BBD4BE3_.wvu.FilterData" localSheetId="0" hidden="1">'04.2020'!$A$6:$N$160</definedName>
    <definedName name="Z_0263628D_0586_4811_8C76_91EE8485C8FC_.wvu.FilterData" localSheetId="0" hidden="1">'04.2020'!$A$6:$N$160</definedName>
    <definedName name="Z_05FB6C54_BA25_4D36_8CCF_9AF88BE85888_.wvu.FilterData" localSheetId="0" hidden="1">'04.2020'!$A$6:$N$148</definedName>
    <definedName name="Z_062D79AA_0C74_456F_A8AF_471298DFF0CD_.wvu.FilterData" localSheetId="0" hidden="1">'04.2020'!$A$6:$N$153</definedName>
    <definedName name="Z_0A9D3CEC_5560_4554_8F5D_4883231C0ED4_.wvu.FilterData" localSheetId="0" hidden="1">'04.2020'!$A$6:$N$160</definedName>
    <definedName name="Z_0B134D99_E3F3_47F0_BD60_5EE5D70EAAF4_.wvu.FilterData" localSheetId="0" hidden="1">'04.2020'!$A$6:$N$47</definedName>
    <definedName name="Z_0C2F5F2D_E68D_4BD2_A5D1_854DDB178761_.wvu.FilterData" localSheetId="0" hidden="1">'04.2020'!$A$6:$N$148</definedName>
    <definedName name="Z_10DDE15C_9276_481C_A9AF_643E282B5014_.wvu.FilterData" localSheetId="0" hidden="1">'04.2020'!$A$6:$N$128</definedName>
    <definedName name="Z_15652258_86A7_4DA4_903C_313DE1F56523_.wvu.FilterData" localSheetId="0" hidden="1">'04.2020'!$A$6:$N$153</definedName>
    <definedName name="Z_165390AD_F961_400D_9262_42783D30C3B6_.wvu.FilterData" localSheetId="0" hidden="1">'04.2020'!$A$6:$N$148</definedName>
    <definedName name="Z_169AA530_EBD7_4EF5_9789_DC5757D6428A_.wvu.FilterData" localSheetId="0" hidden="1">'04.2020'!$A$6:$N$134</definedName>
    <definedName name="Z_18637E11_B710_4E97_B515_8AECF3DD19A6_.wvu.FilterData" localSheetId="0" hidden="1">'04.2020'!$A$6:$N$148</definedName>
    <definedName name="Z_1A786B23_219C_4513_8475_E7C3C3BD2BF4_.wvu.FilterData" localSheetId="0" hidden="1">'04.2020'!$A$6:$N$148</definedName>
    <definedName name="Z_1BEA7478_D91C_4FF1_86BC_8C168D221E3E_.wvu.FilterData" localSheetId="0" hidden="1">'04.2020'!$A$6:$N$115</definedName>
    <definedName name="Z_1D66E6E3_0E18_47CD_BAA1_2B19513356EE_.wvu.FilterData" localSheetId="0" hidden="1">'04.2020'!$A$6:$N$153</definedName>
    <definedName name="Z_1DDA866A_FD91_4A5F_8381_B3BB5AFFAEF6_.wvu.FilterData" localSheetId="0" hidden="1">'04.2020'!$A$6:$N$153</definedName>
    <definedName name="Z_1F6C569C_657D_43EB_BC1C_2637A4CEE461_.wvu.FilterData" localSheetId="0" hidden="1">'04.2020'!$A$6:$N$158</definedName>
    <definedName name="Z_20B97660_4A8C_42E2_8186_274F5E4B40A2_.wvu.FilterData" localSheetId="0" hidden="1">'04.2020'!$A$6:$N$27</definedName>
    <definedName name="Z_246EC453_8CA8_446A_8DB1_E0653CBC0CCD_.wvu.FilterData" localSheetId="0" hidden="1">'04.2020'!$A$6:$N$41</definedName>
    <definedName name="Z_2535EA1C_0CF4_4C9B_AE4E_6BFC44525596_.wvu.FilterData" localSheetId="0" hidden="1">'04.2020'!$A$6:$N$47</definedName>
    <definedName name="Z_28C31497_3B57_48D9_9AE5_2299C1FEF113_.wvu.FilterData" localSheetId="0" hidden="1">'04.2020'!$A$6:$N$152</definedName>
    <definedName name="Z_2964A2A1_1EEB_4166_82D8_BE9423B124B5_.wvu.FilterData" localSheetId="0" hidden="1">'04.2020'!$A$6:$N$153</definedName>
    <definedName name="Z_2E009681_5BBB_4F53_91EC_880A2E8ADD48_.wvu.FilterData" localSheetId="0" hidden="1">'04.2020'!$A$6:$N$153</definedName>
    <definedName name="Z_2FE4D622_413E_4003_A1E9_33621F9AB85E_.wvu.FilterData" localSheetId="0" hidden="1">'04.2020'!$A$6:$N$148</definedName>
    <definedName name="Z_3246EA39_21D9_4921_B756_2E43F8846ED9_.wvu.FilterData" localSheetId="0" hidden="1">'04.2020'!$A$6:$N$28</definedName>
    <definedName name="Z_334327CC_8583_41E7_B3E3_8D4CB009CC47_.wvu.FilterData" localSheetId="0" hidden="1">'04.2020'!$A$6:$N$158</definedName>
    <definedName name="Z_33D03067_B8E5_4D47_BE4F_745D425C7623_.wvu.FilterData" localSheetId="0" hidden="1">'04.2020'!$A$6:$N$153</definedName>
    <definedName name="Z_36B840EE_48CB_4C76_9357_A103560BC3F6_.wvu.FilterData" localSheetId="0" hidden="1">'04.2020'!$A$6:$N$160</definedName>
    <definedName name="Z_38C8231C_E3ED_40DE_A911_BC491ECDD857_.wvu.FilterData" localSheetId="0" hidden="1">'04.2020'!$A$6:$N$38</definedName>
    <definedName name="Z_3A724EDA_9075_424B_B794_F3EAAC0A3A90_.wvu.FilterData" localSheetId="0" hidden="1">'04.2020'!$A$6:$N$160</definedName>
    <definedName name="Z_3C779931_E17F_48B7_933C_3170841D88D5_.wvu.FilterData" localSheetId="0" hidden="1">'04.2020'!$A$6:$N$148</definedName>
    <definedName name="Z_407522FA_C058_4641_BE61_A169F9041D70_.wvu.FilterData" localSheetId="0" hidden="1">'04.2020'!$A$6:$N$47</definedName>
    <definedName name="Z_41949567_6A7F_4C08_ABA5_1B29945E0A94_.wvu.FilterData" localSheetId="0" hidden="1">'04.2020'!$A$6:$N$153</definedName>
    <definedName name="Z_4ADDB961_A5E5_4468_ADB1_0E01361CC037_.wvu.FilterData" localSheetId="0" hidden="1">'04.2020'!$A$6:$N$148</definedName>
    <definedName name="Z_4AE768FE_FBD5_47BC_913F_F541FBE4140C_.wvu.FilterData" localSheetId="0" hidden="1">'04.2020'!$A$1:$N$153</definedName>
    <definedName name="Z_4BCDB15D_1B18_4EDD_9117_0D2525159059_.wvu.FilterData" localSheetId="0" hidden="1">'04.2020'!$A$6:$N$148</definedName>
    <definedName name="Z_4F0D849D_84CC_49AD_8544_3EE7F2D679A0_.wvu.FilterData" localSheetId="0" hidden="1">'04.2020'!$A$6:$N$47</definedName>
    <definedName name="Z_4F446C02_FB38_4EE3_911A_64ECD89FC4B6_.wvu.FilterData" localSheetId="0" hidden="1">'04.2020'!$A$6:$N$153</definedName>
    <definedName name="Z_4F79BAE5_F087_4DB9_B753_E9B979EF8A04_.wvu.FilterData" localSheetId="0" hidden="1">'04.2020'!$A$6:$N$153</definedName>
    <definedName name="Z_51F4E312_8CF9_49D6_AEF6_DBE8B190A38A_.wvu.FilterData" localSheetId="0" hidden="1">'04.2020'!$A$6:$N$38</definedName>
    <definedName name="Z_52F71F02_B4DF_4E6A_80CE_BE21716178F3_.wvu.FilterData" localSheetId="0" hidden="1">'04.2020'!$A$6:$N$152</definedName>
    <definedName name="Z_546C9E1C_B780_40B2_BDB3_887D899A25AF_.wvu.FilterData" localSheetId="0" hidden="1">'04.2020'!$A$6:$S$153</definedName>
    <definedName name="Z_55DD6305_3068_422D_AB2E_47B473243C26_.wvu.FilterData" localSheetId="0" hidden="1">'04.2020'!$A$6:$N$148</definedName>
    <definedName name="Z_594F2605_F512_4173_8C21_890812463DC4_.wvu.FilterData" localSheetId="0" hidden="1">'04.2020'!$A$6:$N$79</definedName>
    <definedName name="Z_59D23001_C098_47C4_8B49_D670C5B25D8F_.wvu.FilterData" localSheetId="0" hidden="1">'04.2020'!$A$6:$N$57</definedName>
    <definedName name="Z_5A10A035_A77B_48CD_ABAD_C7C1FB21827D_.wvu.FilterData" localSheetId="0" hidden="1">'04.2020'!$A$6:$N$161</definedName>
    <definedName name="Z_5A76F00A_29B4_4052_9043_3D3187DDF7B5_.wvu.FilterData" localSheetId="0" hidden="1">'04.2020'!$A$6:$N$148</definedName>
    <definedName name="Z_5C8C440A_C536_439C_AAA3_9B75070A3CFD_.wvu.FilterData" localSheetId="0" hidden="1">'04.2020'!$A$6:$N$148</definedName>
    <definedName name="Z_5FD3A7B9_8C4F_491E_8304_B7C153D85FAD_.wvu.FilterData" localSheetId="0" hidden="1">'04.2020'!$A$6:$N$56</definedName>
    <definedName name="Z_697EBE7A_D1AB_49C2_9E1C_E7EB691AF0FB_.wvu.FilterData" localSheetId="0" hidden="1">'04.2020'!$A$6:$N$108</definedName>
    <definedName name="Z_69B3FD49_1F2D_4FFD_B94A_B115F4E6E637_.wvu.FilterData" localSheetId="0" hidden="1">'04.2020'!$A$6:$N$41</definedName>
    <definedName name="Z_69B807F1_5909_4965_9945_894D3B65D889_.wvu.FilterData" localSheetId="0" hidden="1">'04.2020'!$A$6:$N$153</definedName>
    <definedName name="Z_6D74D09B_C116_45A4_960C_591938A1D3B0_.wvu.FilterData" localSheetId="0" hidden="1">'04.2020'!$A$6:$N$153</definedName>
    <definedName name="Z_704B8E0E_FCFC_4B9D_A380_AB3488469C7A_.wvu.FilterData" localSheetId="0" hidden="1">'04.2020'!$A$6:$N$161</definedName>
    <definedName name="Z_70522608_E859_4245_83A6_864DC2658FDD_.wvu.FilterData" localSheetId="0" hidden="1">'04.2020'!$A$6:$N$27</definedName>
    <definedName name="Z_714894F9_50F0_40ED_ABF7_729E8674EFAB_.wvu.FilterData" localSheetId="0" hidden="1">'04.2020'!$A$6:$N$153</definedName>
    <definedName name="Z_71AD1138_CF79_4BB2_B12E_3EB97F63463D_.wvu.FilterData" localSheetId="0" hidden="1">'04.2020'!$A$6:$N$148</definedName>
    <definedName name="Z_7212AB41_9FB5_4E90_B393_91E5C5E98699_.wvu.FilterData" localSheetId="0" hidden="1">'04.2020'!$A$6:$N$27</definedName>
    <definedName name="Z_72153D46_E7A1_494F_A882_3D708AB27F5F_.wvu.FilterData" localSheetId="0" hidden="1">'04.2020'!$A$6:$N$149</definedName>
    <definedName name="Z_75771F16_ECB2_4A1D_BE9B_EBBFF7ECCB76_.wvu.FilterData" localSheetId="0" hidden="1">'04.2020'!$A$6:$N$47</definedName>
    <definedName name="Z_75B46D9F_3BB8_4277_B46B_69A021C3635C_.wvu.FilterData" localSheetId="0" hidden="1">'04.2020'!$A$6:$N$153</definedName>
    <definedName name="Z_798AD43D_2420_4E13_A157_CB9C70A8A38F_.wvu.FilterData" localSheetId="0" hidden="1">'04.2020'!$A$6:$N$153</definedName>
    <definedName name="Z_79F7B5D4_3FC2_4620_9F12_920338CD97BE_.wvu.FilterData" localSheetId="0" hidden="1">'04.2020'!$A$6:$N$153</definedName>
    <definedName name="Z_7C868242_BB18_4A6D_8A20_1C1EE5E11E7F_.wvu.FilterData" localSheetId="0" hidden="1">'04.2020'!$A$6:$N$153</definedName>
    <definedName name="Z_81C44B13_6C28_4FED_86D1_3C77B386E01F_.wvu.FilterData" localSheetId="0" hidden="1">'04.2020'!$A$6:$N$161</definedName>
    <definedName name="Z_8705A105_547D_4666_8728_80C414C73467_.wvu.FilterData" localSheetId="0" hidden="1">'04.2020'!$A$6:$N$148</definedName>
    <definedName name="Z_8743966E_23CA_4A3B_9E7E_E009BB5C14F3_.wvu.FilterData" localSheetId="0" hidden="1">'04.2020'!$A$6:$N$153</definedName>
    <definedName name="Z_90A63A38_59B1_4E75_B551_49B3903A2A42_.wvu.FilterData" localSheetId="0" hidden="1">'04.2020'!$A$6:$N$153</definedName>
    <definedName name="Z_92A13AB3_CFED_4FCF_BDBD_8C62D03B16E0_.wvu.FilterData" localSheetId="0" hidden="1">'04.2020'!$A$6:$N$38</definedName>
    <definedName name="Z_950C66C9_6B8F_4836_B0C3_8081A9820A4C_.wvu.FilterData" localSheetId="0" hidden="1">'04.2020'!$A$6:$N$53</definedName>
    <definedName name="Z_9598D9F4_F530_46F3_8682_F7C3AF56ADB7_.wvu.FilterData" localSheetId="0" hidden="1">'04.2020'!$A$6:$N$153</definedName>
    <definedName name="Z_9857BF24_97AA_4630_8ACC_2298AF547FF9_.wvu.FilterData" localSheetId="0" hidden="1">'04.2020'!$A$6:$N$153</definedName>
    <definedName name="Z_99121726_FAFD_4E92_B464_03AF6678D57B_.wvu.FilterData" localSheetId="0" hidden="1">'04.2020'!$A$6:$N$134</definedName>
    <definedName name="Z_99DBBB6D_A017_4833_AB3A_585360EA1EC8_.wvu.FilterData" localSheetId="0" hidden="1">'04.2020'!$A$6:$N$38</definedName>
    <definedName name="Z_9C53CBEB_76B6_4089_93BF_5075C872DD9E_.wvu.FilterData" localSheetId="0" hidden="1">'04.2020'!$A$6:$N$153</definedName>
    <definedName name="Z_9E494231_E0F8_45BB_856D_06E5CDFF53DA_.wvu.FilterData" localSheetId="0" hidden="1">'04.2020'!$A$6:$N$153</definedName>
    <definedName name="Z_A6BDDAD6_E9E1_4A80_BC97_6952F1F078B3_.wvu.FilterData" localSheetId="0" hidden="1">'04.2020'!$A$6:$N$134</definedName>
    <definedName name="Z_AAB648B1_6707_4D8E_9CAB_583C29BAF5A3_.wvu.FilterData" localSheetId="0" hidden="1">'04.2020'!$A$6:$N$153</definedName>
    <definedName name="Z_AD148ED4_3ECE_4A8C_9A46_E7B08E474007_.wvu.FilterData" localSheetId="0" hidden="1">'04.2020'!$A$6:$N$153</definedName>
    <definedName name="Z_AF6CA628_4CBA_4C8F_8D26_A8179A8D4867_.wvu.FilterData" localSheetId="0" hidden="1">'04.2020'!$A$6:$N$153</definedName>
    <definedName name="Z_B40EFA60_F098_44DB_9BDB_F4B32491B407_.wvu.FilterData" localSheetId="0" hidden="1">'04.2020'!$A$6:$N$153</definedName>
    <definedName name="Z_B5F9E106_8E68_4AE2_9D37_2EEE2AECFA8C_.wvu.FilterData" localSheetId="0" hidden="1">'04.2020'!$A$6:$N$108</definedName>
    <definedName name="Z_B7296F46_420A_4C8D_8371_8D001FECDEA5_.wvu.FilterData" localSheetId="0" hidden="1">'04.2020'!$A$6:$N$27</definedName>
    <definedName name="Z_B92D5797_9F4B_4A51_B2D8_2FBF5C2968AC_.wvu.FilterData" localSheetId="0" hidden="1">'04.2020'!$A$6:$N$160</definedName>
    <definedName name="Z_BA04700F_3C39_48E4_A17C_DEB5AED09CF9_.wvu.FilterData" localSheetId="0" hidden="1">'04.2020'!$A$6:$N$38</definedName>
    <definedName name="Z_BFC39955_29B3_45FF_8984_21175A68171B_.wvu.FilterData" localSheetId="0" hidden="1">'04.2020'!$A$6:$N$47</definedName>
    <definedName name="Z_C050EEF4_142E_4395_9776_8AABD20A85B6_.wvu.FilterData" localSheetId="0" hidden="1">'04.2020'!$A$6:$N$148</definedName>
    <definedName name="Z_C0CF3ACC_3AE9_4409_B990_CE55F540B641_.wvu.FilterData" localSheetId="0" hidden="1">'04.2020'!$A$6:$N$160</definedName>
    <definedName name="Z_C131D1EA_8941_4110_B872_BE92A509C4AA_.wvu.FilterData" localSheetId="0" hidden="1">'04.2020'!$A$6:$N$149</definedName>
    <definedName name="Z_CC68CF0D_F827_4537_933E_482B405BE580_.wvu.FilterData" localSheetId="0" hidden="1">'04.2020'!$A$6:$N$148</definedName>
    <definedName name="Z_CED6AAA1_714D_4440_A2CC_90394CE3E88F_.wvu.FilterData" localSheetId="0" hidden="1">'04.2020'!$A$6:$N$148</definedName>
    <definedName name="Z_CFF5FC66_891A_411A_9686_061BA210C5CD_.wvu.FilterData" localSheetId="0" hidden="1">'04.2020'!$A$6:$N$153</definedName>
    <definedName name="Z_D066EAC9_2872_4143_8463_5A2C04A8DB57_.wvu.FilterData" localSheetId="0" hidden="1">'04.2020'!$A$6:$N$153</definedName>
    <definedName name="Z_D1B45A99_3F6A_4DB9_BF6A_5985A07C6A6F_.wvu.FilterData" localSheetId="0" hidden="1">'04.2020'!$A$6:$N$148</definedName>
    <definedName name="Z_D1D97148_89BB_4A18_BE8E_C63C6E0F0963_.wvu.FilterData" localSheetId="0" hidden="1">'04.2020'!$A$6:$N$153</definedName>
    <definedName name="Z_D36E6CA1_6A4D_4BCF_AF23_C14B8796C664_.wvu.FilterData" localSheetId="0" hidden="1">'04.2020'!$A$6:$N$153</definedName>
    <definedName name="Z_D676B175_9F2B_45C5_9258_6B909E0A7441_.wvu.FilterData" localSheetId="0" hidden="1">'04.2020'!$A$6:$N$158</definedName>
    <definedName name="Z_D6D090B5_5EEF_4D54_A3F5_3CD56E81AEC5_.wvu.FilterData" localSheetId="0" hidden="1">'04.2020'!$A$6:$N$46</definedName>
    <definedName name="Z_D7693DAA_35A3_4252_ABB7_8EC574D49054_.wvu.FilterData" localSheetId="0" hidden="1">'04.2020'!$A$6:$N$160</definedName>
    <definedName name="Z_D81B4F27_ABCF_4374_8868_20CB797C259E_.wvu.FilterData" localSheetId="0" hidden="1">'04.2020'!$A$6:$N$160</definedName>
    <definedName name="Z_D85EF2A6_79CD_475F_86B8_DF8230EBC20F_.wvu.FilterData" localSheetId="0" hidden="1">'04.2020'!$A$6:$S$160</definedName>
    <definedName name="Z_D864E395_1247_4AD6_99B8_C4A5234917E0_.wvu.FilterData" localSheetId="0" hidden="1">'04.2020'!$A$6:$N$152</definedName>
    <definedName name="Z_DAA8742D_50F2_4425_8FB3_83DAAA94BFBF_.wvu.FilterData" localSheetId="0" hidden="1">'04.2020'!$A$6:$N$47</definedName>
    <definedName name="Z_DDBC70A4_C463_414E_9C58_EB3617305314_.wvu.FilterData" localSheetId="0" hidden="1">'04.2020'!$A$6:$N$108</definedName>
    <definedName name="Z_E26A90AC_3D18_4579_B9E6_53151A6C4D2B_.wvu.FilterData" localSheetId="0" hidden="1">'04.2020'!$A$6:$N$27</definedName>
    <definedName name="Z_E37B3FD4_2204_4155_BD77_E7926B23892C_.wvu.FilterData" localSheetId="0" hidden="1">'04.2020'!$A$6:$N$153</definedName>
    <definedName name="Z_E4AE8981_81B1_496B_8537_B4A998E1C2C4_.wvu.FilterData" localSheetId="0" hidden="1">'04.2020'!$A$6:$N$158</definedName>
    <definedName name="Z_E57C710F_CA7E_4A16_9143_40B4ACE3E303_.wvu.FilterData" localSheetId="0" hidden="1">'04.2020'!$A$6:$N$153</definedName>
    <definedName name="Z_E785883D_48DB_4439_9F9C_F03065ED4886_.wvu.FilterData" localSheetId="0" hidden="1">'04.2020'!$A$6:$N$153</definedName>
    <definedName name="Z_EC7A2E97_2E20_4828_9259_CBFCEFAC0DD8_.wvu.FilterData" localSheetId="0" hidden="1">'04.2020'!$A$6:$N$161</definedName>
    <definedName name="Z_EFAE6BC8_4E6B_45D8_A1D4_94A973DB6D62_.wvu.FilterData" localSheetId="0" hidden="1">'04.2020'!$A$6:$N$160</definedName>
    <definedName name="Z_F40606F2_CCC4_4880_A107_6BE89B223BDE_.wvu.FilterData" localSheetId="0" hidden="1">'04.2020'!$A$6:$N$41</definedName>
    <definedName name="Z_F4A1B5D5_15C4_4B83_979E_7860CC92DF93_.wvu.FilterData" localSheetId="0" hidden="1">'04.2020'!$A$6:$N$158</definedName>
    <definedName name="Z_F755079D_780C_46DA_88FC_097E32E46902_.wvu.FilterData" localSheetId="0" hidden="1">'04.2020'!$A$6:$N$153</definedName>
    <definedName name="Z_F7C190AC_0C8A_425C_BDA9_D7308E1574E0_.wvu.FilterData" localSheetId="0" hidden="1">'04.2020'!$A$6:$S$160</definedName>
    <definedName name="Z_FBC11DEC_045E_46AB_9AD0_D38A3161EAC9_.wvu.FilterData" localSheetId="0" hidden="1">'04.2020'!$A$6:$S$153</definedName>
    <definedName name="Z_FC7DCF2F_1126_4899_8021_7DB99CAFE376_.wvu.FilterData" localSheetId="0" hidden="1">'04.2020'!$A$6:$N$158</definedName>
    <definedName name="Z_FDEEF191_9B33_4FC2_9269_AB6C1BB05560_.wvu.FilterData" localSheetId="0" hidden="1">'04.2020'!$A$6:$N$148</definedName>
    <definedName name="Z_FF343C21_E080_47C0_9227_5275C34E8AE9_.wvu.FilterData" localSheetId="0" hidden="1">'04.2020'!$A$6:$N$158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1" i="1" l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E140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H110" i="1"/>
  <c r="G110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G20" i="1"/>
  <c r="D20" i="1" s="1"/>
  <c r="D19" i="1"/>
  <c r="D18" i="1"/>
  <c r="D17" i="1"/>
  <c r="D16" i="1"/>
  <c r="D15" i="1"/>
  <c r="D14" i="1"/>
  <c r="D13" i="1"/>
  <c r="D12" i="1"/>
  <c r="D11" i="1"/>
  <c r="D10" i="1"/>
  <c r="D9" i="1"/>
  <c r="G8" i="1"/>
  <c r="D8" i="1"/>
  <c r="D7" i="1"/>
</calcChain>
</file>

<file path=xl/sharedStrings.xml><?xml version="1.0" encoding="utf-8"?>
<sst xmlns="http://schemas.openxmlformats.org/spreadsheetml/2006/main" count="328" uniqueCount="184">
  <si>
    <t xml:space="preserve">Информация подлежащая раскрытию в соответствии с подпунктом г) пункта 45 Стандартов раскрытия информации субъектами оптового и розничных рынков электрической энергии
</t>
  </si>
  <si>
    <t>прочие потребители</t>
  </si>
  <si>
    <t>№ п/п</t>
  </si>
  <si>
    <t>Субъект РФ</t>
  </si>
  <si>
    <t>Наименование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</si>
  <si>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</si>
  <si>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</si>
  <si>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</si>
  <si>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</si>
  <si>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</si>
  <si>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</si>
  <si>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</si>
  <si>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ГН</t>
  </si>
  <si>
    <t>Свердловская область</t>
  </si>
  <si>
    <t xml:space="preserve">АО «ЕЭСК» </t>
  </si>
  <si>
    <t>Нижегородская область</t>
  </si>
  <si>
    <t>ПАО "МРСК Центра и Приволжья" филиал "Нижновэнерго"</t>
  </si>
  <si>
    <t>АО "Саровская электросетевая компания"</t>
  </si>
  <si>
    <t>ООО "Специнвестпроект"</t>
  </si>
  <si>
    <t>АО "Энергосетевая компания"</t>
  </si>
  <si>
    <t>ООО "Энергосервис"</t>
  </si>
  <si>
    <t>Московская область</t>
  </si>
  <si>
    <t>ПАО "МОЭСК"</t>
  </si>
  <si>
    <t>ФГУП ЦИАМ им.П.И. Баранова</t>
  </si>
  <si>
    <t>г. Санкт-Петербург</t>
  </si>
  <si>
    <t>АО "Царскосельская электросетевая компания"</t>
  </si>
  <si>
    <t>ПАО "Ленэнерго"</t>
  </si>
  <si>
    <t>АО "Санкт-Петербургские электрические сети"</t>
  </si>
  <si>
    <t>Ленинградская область</t>
  </si>
  <si>
    <t>АО "ЛОЭСК"</t>
  </si>
  <si>
    <t>Новосибирская область</t>
  </si>
  <si>
    <t>АО "Региональные электрические сети"</t>
  </si>
  <si>
    <t>Краснодарский край</t>
  </si>
  <si>
    <t>ООО "Майкопская ТЭЦ"</t>
  </si>
  <si>
    <t>ПАО "Кубаньэнерго"</t>
  </si>
  <si>
    <t>Ростовская область</t>
  </si>
  <si>
    <t>АО "Донэнерго"</t>
  </si>
  <si>
    <t>ПАО "ФСК ЕЭС"</t>
  </si>
  <si>
    <t xml:space="preserve">ООО "Ростсельмашэнерго" </t>
  </si>
  <si>
    <t>ПАО "МРСК Юг-Ростовэнерго"</t>
  </si>
  <si>
    <t>МУП "ВГЭС"</t>
  </si>
  <si>
    <t>Пензенская область</t>
  </si>
  <si>
    <t>ЗАО "Пензенская горэлектросеть"</t>
  </si>
  <si>
    <t>МП "Горэлектросеть", г. Заречный</t>
  </si>
  <si>
    <t>ООО "Городищенское РЭТСП"</t>
  </si>
  <si>
    <t>ООО "Сетевая компания"</t>
  </si>
  <si>
    <t>Филиал "МРСК Волги" - "Пензаэнерго"</t>
  </si>
  <si>
    <t>Воронежская область</t>
  </si>
  <si>
    <t>МУП "Борисоглебская горэлектросеть"</t>
  </si>
  <si>
    <t>МУП "Воронежская горэлектросеть"</t>
  </si>
  <si>
    <t>МУП "Лискинская городская электрическая сеть"</t>
  </si>
  <si>
    <t>МУП "Бобровская горэлектросеть"</t>
  </si>
  <si>
    <t>МУПП "Энергетик"</t>
  </si>
  <si>
    <t>ОАО "Бутурлиновская электросетевая компания"</t>
  </si>
  <si>
    <t>МУП "Острогожская горэлектросеть"</t>
  </si>
  <si>
    <t>ОАО "РЖД"</t>
  </si>
  <si>
    <t>филиал ПАО "МРСК Центра" - "Воронежэнерго"</t>
  </si>
  <si>
    <t>Томская область</t>
  </si>
  <si>
    <t xml:space="preserve">ПАО "ТРК" </t>
  </si>
  <si>
    <t xml:space="preserve">ООО "Горсети" </t>
  </si>
  <si>
    <t xml:space="preserve">ООО "Электросети" </t>
  </si>
  <si>
    <t>ООО "Сетевая компания Северска"</t>
  </si>
  <si>
    <t>ООО "Домовые электрические сети"</t>
  </si>
  <si>
    <t>г.Москва</t>
  </si>
  <si>
    <t>АО "ОЭК"</t>
  </si>
  <si>
    <t>Республика Марий Эл</t>
  </si>
  <si>
    <t xml:space="preserve">ПАО "МРСК  Центра и Приволжья" </t>
  </si>
  <si>
    <t>МУП ТЭЦ-1</t>
  </si>
  <si>
    <t>АО "Энергия"</t>
  </si>
  <si>
    <t>ООО "ВСК"</t>
  </si>
  <si>
    <t>ООО "Йошкар-Олинская электросетевая компания""</t>
  </si>
  <si>
    <t>Тульская область</t>
  </si>
  <si>
    <t>ОАО "Щекинская городская электросеть"</t>
  </si>
  <si>
    <t>ОАО "Тульские городские электрические сети"</t>
  </si>
  <si>
    <t>ООО «Солерс»</t>
  </si>
  <si>
    <t>Трансэнерго-филиал ОАО "РЖД"</t>
  </si>
  <si>
    <t>Оренбургская область</t>
  </si>
  <si>
    <t>АО "Оборонэнерго"</t>
  </si>
  <si>
    <t>ГУП "ОКЭС"</t>
  </si>
  <si>
    <t>Куйбышевская дирекция по энергообеспечению- структурное подразделение Трансэнерго- филиала ОАО "РЖД"</t>
  </si>
  <si>
    <t>МП "КЭП" ЗАТО Комаровский</t>
  </si>
  <si>
    <t>МУП ЖКХ г.Гай</t>
  </si>
  <si>
    <t>ООО "ЕЭС Оренбуржья"</t>
  </si>
  <si>
    <t>ООО "МК-ЭНЕРГО ПЛЮС"</t>
  </si>
  <si>
    <t>ООО "Терра"</t>
  </si>
  <si>
    <t>ООО "УКХ"</t>
  </si>
  <si>
    <t>ООО "УРАЛЭЛЕКТРОСЕТЬ"</t>
  </si>
  <si>
    <t>ООО "Экспертэнергоаудит"</t>
  </si>
  <si>
    <t>ООО "Электросетевая компания"</t>
  </si>
  <si>
    <t>ООО "Энергетик"</t>
  </si>
  <si>
    <t>ООО "ЭНЕРГОСЕТЬ"</t>
  </si>
  <si>
    <t>ПАО "Гайский ГОК"</t>
  </si>
  <si>
    <t>ПАО "МРСК Волги"</t>
  </si>
  <si>
    <t>ПАО "Оренбургнефть"</t>
  </si>
  <si>
    <t>Приуральский филиал ООО Газпром энерго</t>
  </si>
  <si>
    <t>Южно-Уральский филиал ООО "Газпром энерго"</t>
  </si>
  <si>
    <t>Ульяновская область</t>
  </si>
  <si>
    <t>ЗАО "Авиастар-ОПЭ"</t>
  </si>
  <si>
    <t xml:space="preserve"> ООО "ИРЭС"</t>
  </si>
  <si>
    <t>ПАО "МРСК Волги" - "Ульяновские распределительные сети"</t>
  </si>
  <si>
    <t xml:space="preserve">АО "УСК" </t>
  </si>
  <si>
    <t>МУП "УльГЭС"</t>
  </si>
  <si>
    <t>ООО "ГПП"</t>
  </si>
  <si>
    <t>ООО "ИНЗА СЕРВИС"</t>
  </si>
  <si>
    <t>ООО "ОЭС"</t>
  </si>
  <si>
    <t>ООО "РРСК"</t>
  </si>
  <si>
    <t>ООО "Сети Барыш"</t>
  </si>
  <si>
    <t>ООО "Энерго-Альянс"</t>
  </si>
  <si>
    <t>ООО "Энергомодуль"</t>
  </si>
  <si>
    <t>ООО "ЭнергоСеть"</t>
  </si>
  <si>
    <t>ООО "ЭнергоХолдинг"</t>
  </si>
  <si>
    <t>АО "ГНЦ НИИАР"</t>
  </si>
  <si>
    <t>ОАО "Оборонэнерго"</t>
  </si>
  <si>
    <t>ООО "ЭнергоХолдинг-Н"</t>
  </si>
  <si>
    <t>ОАО "Комета"</t>
  </si>
  <si>
    <t>ООО "Энергопром ГРУПП"</t>
  </si>
  <si>
    <t>Республика Башкортостан</t>
  </si>
  <si>
    <t>ООО "Башкирэнерго"</t>
  </si>
  <si>
    <t>АО "Туймазинские городские электрические сети"</t>
  </si>
  <si>
    <t>МУП "Нефтекамское межрайонное предприятие электрических сетей"</t>
  </si>
  <si>
    <t>Саратовская область</t>
  </si>
  <si>
    <t>ООО "Саратовская энергосетевая компания"</t>
  </si>
  <si>
    <t xml:space="preserve"> ООО "ЭЛТРЕЙТ"</t>
  </si>
  <si>
    <t>АО "Облкоммунэнерго"</t>
  </si>
  <si>
    <t xml:space="preserve">ЗАО "СПГЭС" </t>
  </si>
  <si>
    <t>Кемеровская область</t>
  </si>
  <si>
    <t>ПАО "МРСК Сибири"</t>
  </si>
  <si>
    <t>ООО "КЭнК"</t>
  </si>
  <si>
    <t>ОАО "Северо-Кузбасская энергетическая компания"</t>
  </si>
  <si>
    <t>ООО "Горэлектросеть"</t>
  </si>
  <si>
    <t>ООО "Электросетьсервис"</t>
  </si>
  <si>
    <t>МУП "ТРСК"</t>
  </si>
  <si>
    <t>ООО "МЭО"</t>
  </si>
  <si>
    <t>Тюменская область</t>
  </si>
  <si>
    <t>ОАО "Тюменьэнерго"</t>
  </si>
  <si>
    <t>ПАО "СУЭНКО"</t>
  </si>
  <si>
    <t>ООО "Тюменская Электросетевая Компания"</t>
  </si>
  <si>
    <t>ф-л ОАО "РЖД"</t>
  </si>
  <si>
    <t>ООО "Элтранс"</t>
  </si>
  <si>
    <t>ООО "Транзит Электро-Тюмень"</t>
  </si>
  <si>
    <t>ООО "РемЭнергоСтрой Сервис"</t>
  </si>
  <si>
    <t>ООО "ДСК Энерго"</t>
  </si>
  <si>
    <t>ООО "Дорстрой"</t>
  </si>
  <si>
    <t>ЗАО "Надымэнергосбыт"</t>
  </si>
  <si>
    <t>ООО "Газпромэнерго"</t>
  </si>
  <si>
    <t>ООО "Агенство Интелект Сервис"</t>
  </si>
  <si>
    <t>Ярославская область</t>
  </si>
  <si>
    <t xml:space="preserve"> ПАО "МРСК Центр" - "Ярэнерго"</t>
  </si>
  <si>
    <t>ООО  "Ярославль Энергосети"</t>
  </si>
  <si>
    <t>АО "Ярославская электросетевая компания"</t>
  </si>
  <si>
    <t>МУП "Горэлектросеть", г.Тутаев</t>
  </si>
  <si>
    <t>ОАО "Рыбинская городская электрическая сеть"</t>
  </si>
  <si>
    <t>ОАО ЖКХ "Заволжье"</t>
  </si>
  <si>
    <t>ООО "Энергоресурс"</t>
  </si>
  <si>
    <t>Республика Мордовия</t>
  </si>
  <si>
    <t>АО "Мордовская электросеть"</t>
  </si>
  <si>
    <t>ООО "Системы жизнеобеспечения РМ"</t>
  </si>
  <si>
    <t>Республика Карелия</t>
  </si>
  <si>
    <t>ПАО «МРСК Северо-Запада»</t>
  </si>
  <si>
    <t>ООО "Энерго Защита"</t>
  </si>
  <si>
    <t>Вологодская область</t>
  </si>
  <si>
    <t>АО "Электросеть"</t>
  </si>
  <si>
    <t>ООО "Теплосервис"</t>
  </si>
  <si>
    <t>ООО "Череповецкая электросетевая компания"</t>
  </si>
  <si>
    <t>ООО "Электротеплосеть"</t>
  </si>
  <si>
    <t>Самарская область</t>
  </si>
  <si>
    <t>АО "Самарская сетевая компания"</t>
  </si>
  <si>
    <t>Красноярский край</t>
  </si>
  <si>
    <t>Филиал ПАО "МРСК Сибири"-"Красноярскэнерго"</t>
  </si>
  <si>
    <t>Курская область</t>
  </si>
  <si>
    <t>ООО "Электроснабжение"</t>
  </si>
  <si>
    <t>Филиал ПАО "МРСК Центра" - "Курскэнерго"</t>
  </si>
  <si>
    <t>АО "Курские электрические сети"</t>
  </si>
  <si>
    <t>Кировская область</t>
  </si>
  <si>
    <t>Ставропольский край</t>
  </si>
  <si>
    <t>ПАО "МРСК Северного Кавказа"</t>
  </si>
  <si>
    <t>АО "Ессентукская сетевая компания"</t>
  </si>
  <si>
    <t>ООО "КЭУК"</t>
  </si>
  <si>
    <t>АО "Горэлектросеть"</t>
  </si>
  <si>
    <t>ООО "ГГЭС"</t>
  </si>
  <si>
    <t>Архангельская область</t>
  </si>
  <si>
    <t>Филиал ПАО "МРСК Северо-Запада" - "Архэнерго"</t>
  </si>
  <si>
    <t>Республика Дагестан</t>
  </si>
  <si>
    <t>АО "Дагестанская сетевая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</si>
</sst>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[$-419]mmmm\ yyyy;@"/>
    <numFmt numFmtId="165" formatCode="_-* #,##0.00\ _₽_-;\-* #,##0.00\ _₽_-;_-* &quot;-&quot;??\ _₽_-;_-@_-"/>
    <numFmt numFmtId="166" formatCode="_-* #,##0.000\ _₽_-;\-* #,##0.000\ _₽_-;_-* &quot;-&quot;??\ _₽_-;_-@_-"/>
    <numFmt numFmtId="167" formatCode="_-* #,##0.000\ _₽_-;\-* #,##0.000\ _₽_-;_-* &quot;-&quot;???\ _₽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0.0000"/>
  </numFmts>
  <fonts count="10" x14ac:knownFonts="1">
    <font>
      <sz val="11"/>
      <color theme="1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9" fillId="0" borderId="0"/>
  </cellStyleXfs>
  <cellXfs count="126">
    <xf numFmtId="0" fontId="0" fillId="0" borderId="0" xfId="0"/>
    <xf numFmtId="0" fontId="3" fillId="0" borderId="0" xfId="0" applyFont="1" applyFill="1" applyAlignment="1">
      <alignment horizontal="center" wrapText="1"/>
    </xf>
    <xf numFmtId="0" fontId="4" fillId="0" borderId="0" xfId="0" applyFont="1" applyFill="1"/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166" fontId="4" fillId="0" borderId="6" xfId="1" applyNumberFormat="1" applyFont="1" applyFill="1" applyBorder="1" applyAlignment="1">
      <alignment horizontal="center" vertical="center"/>
    </xf>
    <xf numFmtId="166" fontId="4" fillId="0" borderId="7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167" fontId="4" fillId="0" borderId="0" xfId="0" applyNumberFormat="1" applyFont="1" applyFill="1"/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166" fontId="4" fillId="0" borderId="8" xfId="1" applyNumberFormat="1" applyFont="1" applyFill="1" applyBorder="1" applyAlignment="1">
      <alignment horizontal="center" vertical="center"/>
    </xf>
    <xf numFmtId="166" fontId="4" fillId="0" borderId="9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66" fontId="4" fillId="0" borderId="1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8" fontId="4" fillId="0" borderId="0" xfId="0" applyNumberFormat="1" applyFont="1" applyFill="1"/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166" fontId="4" fillId="0" borderId="11" xfId="1" applyNumberFormat="1" applyFont="1" applyFill="1" applyBorder="1" applyAlignment="1">
      <alignment horizontal="center" vertical="center"/>
    </xf>
    <xf numFmtId="166" fontId="4" fillId="0" borderId="12" xfId="1" applyNumberFormat="1" applyFont="1" applyFill="1" applyBorder="1" applyAlignment="1">
      <alignment horizontal="center" vertical="center"/>
    </xf>
    <xf numFmtId="169" fontId="4" fillId="0" borderId="6" xfId="1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166" fontId="4" fillId="0" borderId="13" xfId="1" applyNumberFormat="1" applyFont="1" applyFill="1" applyBorder="1" applyAlignment="1">
      <alignment horizontal="center" vertical="center"/>
    </xf>
    <xf numFmtId="169" fontId="4" fillId="0" borderId="13" xfId="1" applyNumberFormat="1" applyFont="1" applyFill="1" applyBorder="1" applyAlignment="1">
      <alignment horizontal="center" vertical="center"/>
    </xf>
    <xf numFmtId="166" fontId="4" fillId="0" borderId="14" xfId="1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/>
    </xf>
    <xf numFmtId="166" fontId="4" fillId="0" borderId="15" xfId="1" applyNumberFormat="1" applyFont="1" applyFill="1" applyBorder="1" applyAlignment="1">
      <alignment horizontal="center" vertical="center"/>
    </xf>
    <xf numFmtId="166" fontId="4" fillId="0" borderId="16" xfId="1" applyNumberFormat="1" applyFont="1" applyFill="1" applyBorder="1" applyAlignment="1">
      <alignment horizontal="center" vertical="center"/>
    </xf>
    <xf numFmtId="166" fontId="4" fillId="0" borderId="17" xfId="1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wrapText="1"/>
    </xf>
    <xf numFmtId="166" fontId="4" fillId="0" borderId="18" xfId="1" applyNumberFormat="1" applyFont="1" applyFill="1" applyBorder="1" applyAlignment="1">
      <alignment horizontal="center" vertical="center"/>
    </xf>
    <xf numFmtId="166" fontId="4" fillId="0" borderId="19" xfId="1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6" xfId="0" applyFont="1" applyFill="1" applyBorder="1"/>
    <xf numFmtId="0" fontId="4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/>
    </xf>
    <xf numFmtId="170" fontId="0" fillId="0" borderId="20" xfId="1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/>
    <xf numFmtId="0" fontId="4" fillId="0" borderId="11" xfId="0" applyFont="1" applyFill="1" applyBorder="1"/>
    <xf numFmtId="0" fontId="4" fillId="0" borderId="11" xfId="0" applyFont="1" applyFill="1" applyBorder="1" applyAlignment="1">
      <alignment wrapText="1"/>
    </xf>
    <xf numFmtId="166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/>
    <xf numFmtId="0" fontId="4" fillId="0" borderId="8" xfId="0" applyFont="1" applyFill="1" applyBorder="1"/>
    <xf numFmtId="0" fontId="4" fillId="0" borderId="8" xfId="0" applyFont="1" applyFill="1" applyBorder="1" applyAlignment="1">
      <alignment horizontal="center" vertical="center"/>
    </xf>
    <xf numFmtId="166" fontId="0" fillId="0" borderId="8" xfId="0" applyNumberFormat="1" applyFill="1" applyBorder="1" applyAlignment="1">
      <alignment horizontal="center" vertical="center"/>
    </xf>
    <xf numFmtId="0" fontId="4" fillId="0" borderId="9" xfId="0" applyFont="1" applyFill="1" applyBorder="1"/>
    <xf numFmtId="166" fontId="0" fillId="0" borderId="1" xfId="0" applyNumberForma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166" fontId="0" fillId="0" borderId="11" xfId="0" applyNumberFormat="1" applyFill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0" fontId="4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6" fontId="0" fillId="0" borderId="5" xfId="0" applyNumberForma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21" xfId="0" applyFont="1" applyFill="1" applyBorder="1"/>
    <xf numFmtId="0" fontId="4" fillId="0" borderId="6" xfId="0" applyFont="1" applyFill="1" applyBorder="1"/>
    <xf numFmtId="0" fontId="4" fillId="0" borderId="6" xfId="0" applyFont="1" applyFill="1" applyBorder="1" applyAlignment="1">
      <alignment horizontal="center" vertical="center"/>
    </xf>
    <xf numFmtId="166" fontId="7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/>
    <xf numFmtId="166" fontId="4" fillId="0" borderId="1" xfId="0" applyNumberFormat="1" applyFont="1" applyFill="1" applyBorder="1"/>
    <xf numFmtId="0" fontId="0" fillId="0" borderId="1" xfId="0" applyFill="1" applyBorder="1"/>
    <xf numFmtId="0" fontId="7" fillId="0" borderId="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171" fontId="4" fillId="0" borderId="16" xfId="0" applyNumberFormat="1" applyFont="1" applyFill="1" applyBorder="1"/>
    <xf numFmtId="0" fontId="4" fillId="0" borderId="22" xfId="0" applyFont="1" applyFill="1" applyBorder="1"/>
    <xf numFmtId="171" fontId="4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171" fontId="4" fillId="0" borderId="11" xfId="0" applyNumberFormat="1" applyFont="1" applyFill="1" applyBorder="1"/>
    <xf numFmtId="171" fontId="4" fillId="0" borderId="1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1" xfId="0" applyFont="1" applyFill="1" applyBorder="1"/>
    <xf numFmtId="166" fontId="4" fillId="0" borderId="5" xfId="1" applyNumberFormat="1" applyFont="1" applyFill="1" applyBorder="1" applyAlignment="1">
      <alignment horizontal="center" vertical="center"/>
    </xf>
    <xf numFmtId="0" fontId="1" fillId="0" borderId="5" xfId="0" applyFont="1" applyFill="1" applyBorder="1"/>
    <xf numFmtId="166" fontId="4" fillId="0" borderId="8" xfId="0" applyNumberFormat="1" applyFont="1" applyFill="1" applyBorder="1"/>
    <xf numFmtId="165" fontId="4" fillId="0" borderId="11" xfId="0" applyNumberFormat="1" applyFont="1" applyFill="1" applyBorder="1"/>
    <xf numFmtId="0" fontId="4" fillId="0" borderId="0" xfId="2" applyFont="1" applyFill="1" applyAlignment="1">
      <alignment vertical="center"/>
    </xf>
    <xf numFmtId="166" fontId="4" fillId="0" borderId="11" xfId="0" applyNumberFormat="1" applyFont="1" applyFill="1" applyBorder="1"/>
    <xf numFmtId="165" fontId="4" fillId="0" borderId="8" xfId="0" applyNumberFormat="1" applyFont="1" applyFill="1" applyBorder="1"/>
    <xf numFmtId="165" fontId="4" fillId="0" borderId="16" xfId="0" applyNumberFormat="1" applyFont="1" applyFill="1" applyBorder="1"/>
    <xf numFmtId="165" fontId="4" fillId="0" borderId="1" xfId="0" applyNumberFormat="1" applyFont="1" applyFill="1" applyBorder="1"/>
    <xf numFmtId="165" fontId="4" fillId="0" borderId="5" xfId="0" applyNumberFormat="1" applyFont="1" applyFill="1" applyBorder="1"/>
    <xf numFmtId="166" fontId="4" fillId="0" borderId="16" xfId="0" applyNumberFormat="1" applyFont="1" applyFill="1" applyBorder="1"/>
    <xf numFmtId="172" fontId="4" fillId="0" borderId="16" xfId="0" applyNumberFormat="1" applyFont="1" applyFill="1" applyBorder="1"/>
    <xf numFmtId="172" fontId="4" fillId="0" borderId="6" xfId="0" applyNumberFormat="1" applyFont="1" applyFill="1" applyBorder="1"/>
    <xf numFmtId="166" fontId="4" fillId="0" borderId="6" xfId="0" applyNumberFormat="1" applyFont="1" applyFill="1" applyBorder="1"/>
    <xf numFmtId="0" fontId="4" fillId="0" borderId="13" xfId="0" applyFont="1" applyFill="1" applyBorder="1"/>
    <xf numFmtId="166" fontId="4" fillId="0" borderId="13" xfId="0" applyNumberFormat="1" applyFont="1" applyFill="1" applyBorder="1"/>
    <xf numFmtId="0" fontId="0" fillId="0" borderId="6" xfId="0" applyFill="1" applyBorder="1"/>
    <xf numFmtId="0" fontId="0" fillId="0" borderId="0" xfId="0" applyFill="1"/>
    <xf numFmtId="0" fontId="4" fillId="0" borderId="1" xfId="0" applyNumberFormat="1" applyFont="1" applyFill="1" applyBorder="1" applyAlignment="1"/>
    <xf numFmtId="0" fontId="7" fillId="0" borderId="1" xfId="0" applyFont="1" applyFill="1" applyBorder="1"/>
    <xf numFmtId="0" fontId="4" fillId="0" borderId="13" xfId="0" applyFont="1" applyFill="1" applyBorder="1" applyAlignment="1">
      <alignment horizontal="right" vertical="center"/>
    </xf>
    <xf numFmtId="166" fontId="4" fillId="0" borderId="5" xfId="0" applyNumberFormat="1" applyFont="1" applyFill="1" applyBorder="1"/>
    <xf numFmtId="0" fontId="0" fillId="0" borderId="5" xfId="0" applyFill="1" applyBorder="1"/>
    <xf numFmtId="0" fontId="7" fillId="0" borderId="0" xfId="0" applyFont="1" applyFill="1"/>
  </cellXfs>
  <cellStyles count="3">
    <cellStyle name="Обычный" xfId="0" builtinId="0"/>
    <cellStyle name="Обычный 8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68"/>
  <sheetViews>
    <sheetView tabSelected="1" zoomScale="90" zoomScaleNormal="85" workbookViewId="0">
      <pane ySplit="5" topLeftCell="A6" activePane="bottomLeft" state="frozen"/>
      <selection pane="bottomLeft" activeCell="A160" sqref="A160:N160"/>
    </sheetView>
  </sheetViews>
  <sheetFormatPr defaultColWidth="9.140625" defaultRowHeight="15" x14ac:dyDescent="0.25"/>
  <cols>
    <col min="1" max="1" width="9.140625" style="2"/>
    <col min="2" max="2" width="26.85546875" style="2" customWidth="1"/>
    <col min="3" max="3" width="46.85546875" style="2" customWidth="1"/>
    <col min="4" max="4" width="20.28515625" style="2" customWidth="1"/>
    <col min="5" max="5" width="14.28515625" style="2" customWidth="1"/>
    <col min="6" max="6" width="13.7109375" style="2" customWidth="1"/>
    <col min="7" max="7" width="19.5703125" style="119" customWidth="1"/>
    <col min="8" max="9" width="15.85546875" style="2" customWidth="1"/>
    <col min="10" max="12" width="14.28515625" style="2" bestFit="1" customWidth="1"/>
    <col min="13" max="14" width="13.7109375" style="2" customWidth="1"/>
    <col min="15" max="15" width="17.42578125" style="2" customWidth="1"/>
    <col min="16" max="18" width="13.28515625" style="2" bestFit="1" customWidth="1"/>
    <col min="19" max="19" width="9.5703125" style="2" bestFit="1" customWidth="1"/>
    <col min="20" max="16384" width="9.140625" style="2"/>
  </cols>
  <sheetData>
    <row r="1" spans="1:18" ht="46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ht="16.5" customHeight="1" x14ac:dyDescent="0.25">
      <c r="A2" s="3"/>
      <c r="B2" s="3"/>
      <c r="C2" s="3"/>
      <c r="D2" s="3"/>
      <c r="E2" s="3"/>
      <c r="G2" s="3"/>
      <c r="H2" s="4">
        <v>43922</v>
      </c>
      <c r="I2" s="4"/>
      <c r="J2" s="3"/>
      <c r="K2" s="3"/>
      <c r="L2" s="3"/>
      <c r="M2" s="3"/>
      <c r="N2" s="3"/>
    </row>
    <row r="3" spans="1:18" x14ac:dyDescent="0.25">
      <c r="A3" s="5" t="s">
        <v>1</v>
      </c>
      <c r="G3" s="2"/>
    </row>
    <row r="4" spans="1:18" ht="45" customHeight="1" x14ac:dyDescent="0.25">
      <c r="A4" s="6" t="s">
        <v>2</v>
      </c>
      <c r="B4" s="6" t="s">
        <v>3</v>
      </c>
      <c r="C4" s="7" t="s">
        <v>4</v>
      </c>
      <c r="D4" s="8" t="s">
        <v>5</v>
      </c>
      <c r="E4" s="9"/>
      <c r="F4" s="9"/>
      <c r="G4" s="9"/>
      <c r="H4" s="9"/>
      <c r="I4" s="10"/>
      <c r="J4" s="6" t="s">
        <v>6</v>
      </c>
      <c r="K4" s="6"/>
      <c r="L4" s="6"/>
      <c r="M4" s="6"/>
      <c r="N4" s="6"/>
    </row>
    <row r="5" spans="1:18" x14ac:dyDescent="0.25">
      <c r="A5" s="6"/>
      <c r="B5" s="6"/>
      <c r="C5" s="7"/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7</v>
      </c>
      <c r="K5" s="11" t="s">
        <v>8</v>
      </c>
      <c r="L5" s="11" t="s">
        <v>9</v>
      </c>
      <c r="M5" s="11" t="s">
        <v>10</v>
      </c>
      <c r="N5" s="11" t="s">
        <v>11</v>
      </c>
    </row>
    <row r="6" spans="1:18" ht="15.75" thickBot="1" x14ac:dyDescent="0.3">
      <c r="A6" s="12"/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8" ht="15.75" thickBot="1" x14ac:dyDescent="0.3">
      <c r="A7" s="14">
        <v>1</v>
      </c>
      <c r="B7" s="15" t="s">
        <v>13</v>
      </c>
      <c r="C7" s="16" t="s">
        <v>14</v>
      </c>
      <c r="D7" s="17">
        <f>SUM(E7:I7)</f>
        <v>13.277000000000001</v>
      </c>
      <c r="E7" s="17"/>
      <c r="F7" s="17"/>
      <c r="G7" s="17">
        <v>4.7830000000000004</v>
      </c>
      <c r="H7" s="17">
        <v>8.4939999999999998</v>
      </c>
      <c r="I7" s="17"/>
      <c r="J7" s="17"/>
      <c r="K7" s="17"/>
      <c r="L7" s="17"/>
      <c r="M7" s="17"/>
      <c r="N7" s="18"/>
      <c r="O7" s="19"/>
      <c r="P7" s="20"/>
      <c r="R7" s="20"/>
    </row>
    <row r="8" spans="1:18" ht="30.75" thickBot="1" x14ac:dyDescent="0.3">
      <c r="A8" s="14">
        <v>2</v>
      </c>
      <c r="B8" s="21" t="s">
        <v>15</v>
      </c>
      <c r="C8" s="22" t="s">
        <v>16</v>
      </c>
      <c r="D8" s="23">
        <f t="shared" ref="D8:D79" si="0">SUM(E8:I8)</f>
        <v>691.99099999999999</v>
      </c>
      <c r="E8" s="23">
        <v>0</v>
      </c>
      <c r="F8" s="23">
        <v>0</v>
      </c>
      <c r="G8" s="23">
        <f>7.193+683.074</f>
        <v>690.26699999999994</v>
      </c>
      <c r="H8" s="23">
        <v>1.724</v>
      </c>
      <c r="I8" s="23"/>
      <c r="J8" s="23"/>
      <c r="K8" s="23"/>
      <c r="L8" s="23"/>
      <c r="M8" s="23"/>
      <c r="N8" s="24"/>
      <c r="O8" s="20"/>
      <c r="P8" s="20"/>
    </row>
    <row r="9" spans="1:18" ht="15.75" thickBot="1" x14ac:dyDescent="0.3">
      <c r="A9" s="14">
        <v>3</v>
      </c>
      <c r="B9" s="25" t="s">
        <v>15</v>
      </c>
      <c r="C9" s="26" t="s">
        <v>17</v>
      </c>
      <c r="D9" s="27">
        <f t="shared" si="0"/>
        <v>9.5709999999999997</v>
      </c>
      <c r="E9" s="27">
        <v>1.984</v>
      </c>
      <c r="F9" s="27">
        <v>0</v>
      </c>
      <c r="G9" s="27">
        <v>1.2370000000000001</v>
      </c>
      <c r="H9" s="27">
        <v>6.35</v>
      </c>
      <c r="I9" s="27"/>
      <c r="J9" s="27"/>
      <c r="K9" s="27"/>
      <c r="L9" s="27"/>
      <c r="M9" s="27"/>
      <c r="N9" s="28"/>
      <c r="O9" s="20"/>
      <c r="P9" s="20"/>
    </row>
    <row r="10" spans="1:18" ht="15.75" thickBot="1" x14ac:dyDescent="0.3">
      <c r="A10" s="14">
        <v>4</v>
      </c>
      <c r="B10" s="25" t="s">
        <v>15</v>
      </c>
      <c r="C10" s="26" t="s">
        <v>18</v>
      </c>
      <c r="D10" s="27">
        <f t="shared" si="0"/>
        <v>1.0609999999999999</v>
      </c>
      <c r="E10" s="27">
        <v>0</v>
      </c>
      <c r="F10" s="27">
        <v>0</v>
      </c>
      <c r="G10" s="27">
        <v>1.0609999999999999</v>
      </c>
      <c r="H10" s="27">
        <v>0</v>
      </c>
      <c r="I10" s="27"/>
      <c r="J10" s="27"/>
      <c r="K10" s="27"/>
      <c r="L10" s="27"/>
      <c r="M10" s="27"/>
      <c r="N10" s="28"/>
      <c r="O10" s="19"/>
      <c r="P10" s="20"/>
    </row>
    <row r="11" spans="1:18" ht="15.75" thickBot="1" x14ac:dyDescent="0.3">
      <c r="A11" s="14">
        <v>5</v>
      </c>
      <c r="B11" s="25" t="s">
        <v>15</v>
      </c>
      <c r="C11" s="26" t="s">
        <v>19</v>
      </c>
      <c r="D11" s="27">
        <f t="shared" si="0"/>
        <v>10.661000000000001</v>
      </c>
      <c r="E11" s="27">
        <v>0</v>
      </c>
      <c r="F11" s="27">
        <v>0</v>
      </c>
      <c r="G11" s="27">
        <v>10.018000000000001</v>
      </c>
      <c r="H11" s="27">
        <v>0.64300000000000002</v>
      </c>
      <c r="I11" s="27"/>
      <c r="J11" s="27"/>
      <c r="K11" s="27"/>
      <c r="L11" s="27"/>
      <c r="M11" s="27"/>
      <c r="N11" s="28"/>
      <c r="O11" s="20"/>
      <c r="P11" s="29"/>
      <c r="Q11" s="20"/>
    </row>
    <row r="12" spans="1:18" ht="15.75" thickBot="1" x14ac:dyDescent="0.3">
      <c r="A12" s="14">
        <v>6</v>
      </c>
      <c r="B12" s="30" t="s">
        <v>15</v>
      </c>
      <c r="C12" s="31" t="s">
        <v>20</v>
      </c>
      <c r="D12" s="32">
        <f t="shared" si="0"/>
        <v>3.0960000000000001</v>
      </c>
      <c r="E12" s="32">
        <v>0</v>
      </c>
      <c r="F12" s="32">
        <v>0</v>
      </c>
      <c r="G12" s="32">
        <v>0</v>
      </c>
      <c r="H12" s="32">
        <v>3.0960000000000001</v>
      </c>
      <c r="I12" s="32"/>
      <c r="J12" s="32"/>
      <c r="K12" s="32"/>
      <c r="L12" s="32"/>
      <c r="M12" s="32"/>
      <c r="N12" s="33"/>
      <c r="O12" s="20"/>
      <c r="P12" s="29"/>
      <c r="Q12" s="20"/>
    </row>
    <row r="13" spans="1:18" ht="15.75" thickBot="1" x14ac:dyDescent="0.3">
      <c r="A13" s="14">
        <v>7</v>
      </c>
      <c r="B13" s="15" t="s">
        <v>21</v>
      </c>
      <c r="C13" s="16" t="s">
        <v>22</v>
      </c>
      <c r="D13" s="17">
        <f t="shared" si="0"/>
        <v>30.388000000000002</v>
      </c>
      <c r="E13" s="17"/>
      <c r="F13" s="17"/>
      <c r="G13" s="34">
        <v>17.772000000000002</v>
      </c>
      <c r="H13" s="17">
        <v>12.616</v>
      </c>
      <c r="I13" s="17"/>
      <c r="J13" s="17"/>
      <c r="K13" s="17"/>
      <c r="L13" s="17"/>
      <c r="M13" s="17"/>
      <c r="N13" s="18"/>
      <c r="O13" s="20"/>
      <c r="P13" s="19"/>
    </row>
    <row r="14" spans="1:18" ht="15.75" thickBot="1" x14ac:dyDescent="0.3">
      <c r="A14" s="14">
        <v>8</v>
      </c>
      <c r="B14" s="15" t="s">
        <v>21</v>
      </c>
      <c r="C14" s="35" t="s">
        <v>23</v>
      </c>
      <c r="D14" s="17">
        <f>SUM(E14:I14)</f>
        <v>685.42399999999952</v>
      </c>
      <c r="E14" s="17">
        <v>685.42399999999952</v>
      </c>
      <c r="F14" s="36"/>
      <c r="G14" s="37"/>
      <c r="H14" s="36"/>
      <c r="I14" s="36"/>
      <c r="J14" s="36"/>
      <c r="K14" s="36"/>
      <c r="L14" s="36"/>
      <c r="M14" s="36"/>
      <c r="N14" s="38"/>
      <c r="O14" s="20"/>
      <c r="P14" s="19"/>
    </row>
    <row r="15" spans="1:18" ht="15.75" thickBot="1" x14ac:dyDescent="0.3">
      <c r="A15" s="14">
        <v>9</v>
      </c>
      <c r="B15" s="21" t="s">
        <v>24</v>
      </c>
      <c r="C15" s="39" t="s">
        <v>25</v>
      </c>
      <c r="D15" s="23">
        <f t="shared" si="0"/>
        <v>3.6379999999999999</v>
      </c>
      <c r="E15" s="23"/>
      <c r="F15" s="23"/>
      <c r="G15" s="23">
        <v>3.6379999999999999</v>
      </c>
      <c r="H15" s="23"/>
      <c r="I15" s="23"/>
      <c r="J15" s="23"/>
      <c r="K15" s="23"/>
      <c r="L15" s="23"/>
      <c r="M15" s="23"/>
      <c r="N15" s="24"/>
      <c r="O15" s="20"/>
    </row>
    <row r="16" spans="1:18" ht="15.75" thickBot="1" x14ac:dyDescent="0.3">
      <c r="A16" s="14">
        <v>10</v>
      </c>
      <c r="B16" s="25" t="s">
        <v>24</v>
      </c>
      <c r="C16" s="26" t="s">
        <v>26</v>
      </c>
      <c r="D16" s="27">
        <f t="shared" si="0"/>
        <v>833.803</v>
      </c>
      <c r="E16" s="27"/>
      <c r="F16" s="27"/>
      <c r="G16" s="27">
        <v>818.63</v>
      </c>
      <c r="H16" s="27">
        <v>15.173</v>
      </c>
      <c r="I16" s="27"/>
      <c r="J16" s="27"/>
      <c r="K16" s="27"/>
      <c r="L16" s="27"/>
      <c r="M16" s="27"/>
      <c r="N16" s="28"/>
      <c r="O16" s="20"/>
    </row>
    <row r="17" spans="1:16" ht="15.75" thickBot="1" x14ac:dyDescent="0.3">
      <c r="A17" s="14">
        <v>11</v>
      </c>
      <c r="B17" s="30" t="s">
        <v>24</v>
      </c>
      <c r="C17" s="31" t="s">
        <v>27</v>
      </c>
      <c r="D17" s="32">
        <f t="shared" si="0"/>
        <v>5.8440000000000003</v>
      </c>
      <c r="E17" s="32"/>
      <c r="F17" s="32"/>
      <c r="G17" s="32"/>
      <c r="H17" s="32">
        <v>5.8440000000000003</v>
      </c>
      <c r="I17" s="32"/>
      <c r="J17" s="32"/>
      <c r="K17" s="32"/>
      <c r="L17" s="32"/>
      <c r="M17" s="32"/>
      <c r="N17" s="33"/>
    </row>
    <row r="18" spans="1:16" ht="15.75" thickBot="1" x14ac:dyDescent="0.3">
      <c r="A18" s="14">
        <v>12</v>
      </c>
      <c r="B18" s="21" t="s">
        <v>28</v>
      </c>
      <c r="C18" s="22" t="s">
        <v>26</v>
      </c>
      <c r="D18" s="23">
        <f t="shared" si="0"/>
        <v>4.4539999999999997</v>
      </c>
      <c r="E18" s="23"/>
      <c r="F18" s="23"/>
      <c r="G18" s="23">
        <v>1.9930000000000001</v>
      </c>
      <c r="H18" s="23">
        <v>2.4609999999999999</v>
      </c>
      <c r="I18" s="23"/>
      <c r="J18" s="23"/>
      <c r="K18" s="23"/>
      <c r="L18" s="23"/>
      <c r="M18" s="23"/>
      <c r="N18" s="24"/>
      <c r="O18" s="20"/>
      <c r="P18" s="20"/>
    </row>
    <row r="19" spans="1:16" ht="20.25" customHeight="1" thickBot="1" x14ac:dyDescent="0.3">
      <c r="A19" s="14">
        <v>13</v>
      </c>
      <c r="B19" s="30" t="s">
        <v>28</v>
      </c>
      <c r="C19" s="31" t="s">
        <v>29</v>
      </c>
      <c r="D19" s="32">
        <f t="shared" si="0"/>
        <v>14.648999999999999</v>
      </c>
      <c r="E19" s="32"/>
      <c r="F19" s="32"/>
      <c r="G19" s="32"/>
      <c r="H19" s="32">
        <v>14.648999999999999</v>
      </c>
      <c r="I19" s="32"/>
      <c r="J19" s="32"/>
      <c r="K19" s="32"/>
      <c r="L19" s="32"/>
      <c r="M19" s="32"/>
      <c r="N19" s="33"/>
    </row>
    <row r="20" spans="1:16" ht="15.75" thickBot="1" x14ac:dyDescent="0.3">
      <c r="A20" s="14">
        <v>14</v>
      </c>
      <c r="B20" s="40" t="s">
        <v>30</v>
      </c>
      <c r="C20" s="31" t="s">
        <v>31</v>
      </c>
      <c r="D20" s="41">
        <f t="shared" si="0"/>
        <v>999.99599999999998</v>
      </c>
      <c r="E20" s="41"/>
      <c r="F20" s="41"/>
      <c r="G20" s="41">
        <f>383.529+607.896</f>
        <v>991.42499999999995</v>
      </c>
      <c r="H20" s="42">
        <v>8.5709999999999997</v>
      </c>
      <c r="I20" s="41"/>
      <c r="J20" s="41"/>
      <c r="K20" s="41"/>
      <c r="L20" s="41"/>
      <c r="M20" s="41"/>
      <c r="N20" s="43"/>
      <c r="O20" s="20"/>
    </row>
    <row r="21" spans="1:16" ht="15.75" thickBot="1" x14ac:dyDescent="0.3">
      <c r="A21" s="14">
        <v>15</v>
      </c>
      <c r="B21" s="44" t="s">
        <v>32</v>
      </c>
      <c r="C21" s="45" t="s">
        <v>33</v>
      </c>
      <c r="D21" s="36">
        <f t="shared" si="0"/>
        <v>6.6849999999999996</v>
      </c>
      <c r="E21" s="46"/>
      <c r="F21" s="46"/>
      <c r="G21" s="46"/>
      <c r="H21" s="46">
        <v>6.6849999999999996</v>
      </c>
      <c r="I21" s="46"/>
      <c r="J21" s="46"/>
      <c r="K21" s="46"/>
      <c r="L21" s="46"/>
      <c r="M21" s="46"/>
      <c r="N21" s="47"/>
      <c r="O21" s="20"/>
    </row>
    <row r="22" spans="1:16" ht="15.75" thickBot="1" x14ac:dyDescent="0.3">
      <c r="A22" s="14">
        <v>16</v>
      </c>
      <c r="B22" s="44" t="s">
        <v>32</v>
      </c>
      <c r="C22" s="45" t="s">
        <v>34</v>
      </c>
      <c r="D22" s="36">
        <f t="shared" si="0"/>
        <v>1141.998</v>
      </c>
      <c r="E22" s="46">
        <v>910.85500000000002</v>
      </c>
      <c r="F22" s="46"/>
      <c r="G22" s="48">
        <v>147.893</v>
      </c>
      <c r="H22" s="46">
        <v>83.249999999999986</v>
      </c>
      <c r="I22" s="46"/>
      <c r="J22" s="46"/>
      <c r="K22" s="46"/>
      <c r="L22" s="46"/>
      <c r="M22" s="46"/>
      <c r="N22" s="47"/>
      <c r="O22" s="19"/>
    </row>
    <row r="23" spans="1:16" ht="15.75" thickBot="1" x14ac:dyDescent="0.3">
      <c r="A23" s="14">
        <v>17</v>
      </c>
      <c r="B23" s="49" t="s">
        <v>35</v>
      </c>
      <c r="C23" s="22" t="s">
        <v>36</v>
      </c>
      <c r="D23" s="23">
        <f t="shared" si="0"/>
        <v>1360.2249999999995</v>
      </c>
      <c r="E23" s="23">
        <v>187.51999999999992</v>
      </c>
      <c r="F23" s="23"/>
      <c r="G23" s="23">
        <v>576.07900000000029</v>
      </c>
      <c r="H23" s="23">
        <v>596.62599999999918</v>
      </c>
      <c r="I23" s="23"/>
      <c r="J23" s="23"/>
      <c r="K23" s="23"/>
      <c r="L23" s="23"/>
      <c r="M23" s="23"/>
      <c r="N23" s="24"/>
      <c r="O23" s="19"/>
    </row>
    <row r="24" spans="1:16" ht="15.75" thickBot="1" x14ac:dyDescent="0.3">
      <c r="A24" s="14">
        <v>18</v>
      </c>
      <c r="B24" s="50" t="s">
        <v>35</v>
      </c>
      <c r="C24" s="26" t="s">
        <v>37</v>
      </c>
      <c r="D24" s="27">
        <f t="shared" si="0"/>
        <v>3.4910000000000001</v>
      </c>
      <c r="E24" s="27">
        <v>3.4910000000000001</v>
      </c>
      <c r="F24" s="27"/>
      <c r="G24" s="27"/>
      <c r="H24" s="27"/>
      <c r="I24" s="27"/>
      <c r="J24" s="27"/>
      <c r="K24" s="27"/>
      <c r="L24" s="27"/>
      <c r="M24" s="27"/>
      <c r="N24" s="28"/>
      <c r="O24" s="19"/>
    </row>
    <row r="25" spans="1:16" ht="15.75" thickBot="1" x14ac:dyDescent="0.3">
      <c r="A25" s="14">
        <v>19</v>
      </c>
      <c r="B25" s="50" t="s">
        <v>35</v>
      </c>
      <c r="C25" s="26" t="s">
        <v>38</v>
      </c>
      <c r="D25" s="27">
        <f t="shared" si="0"/>
        <v>12.495000000000001</v>
      </c>
      <c r="E25" s="27">
        <v>9.2590000000000003</v>
      </c>
      <c r="F25" s="27"/>
      <c r="G25" s="27">
        <v>3.2360000000000002</v>
      </c>
      <c r="H25" s="27"/>
      <c r="I25" s="27"/>
      <c r="J25" s="27"/>
      <c r="K25" s="27"/>
      <c r="L25" s="27"/>
      <c r="M25" s="27"/>
      <c r="N25" s="28"/>
      <c r="O25" s="20"/>
    </row>
    <row r="26" spans="1:16" ht="15.75" thickBot="1" x14ac:dyDescent="0.3">
      <c r="A26" s="14">
        <v>20</v>
      </c>
      <c r="B26" s="50" t="s">
        <v>35</v>
      </c>
      <c r="C26" s="26" t="s">
        <v>39</v>
      </c>
      <c r="D26" s="27">
        <f t="shared" si="0"/>
        <v>1061.097</v>
      </c>
      <c r="E26" s="27">
        <v>54.12</v>
      </c>
      <c r="F26" s="27">
        <v>11.666</v>
      </c>
      <c r="G26" s="27">
        <v>643.83699999999999</v>
      </c>
      <c r="H26" s="27">
        <v>351.47399999999999</v>
      </c>
      <c r="I26" s="27"/>
      <c r="J26" s="27"/>
      <c r="K26" s="27"/>
      <c r="L26" s="27"/>
      <c r="M26" s="27"/>
      <c r="N26" s="28"/>
    </row>
    <row r="27" spans="1:16" ht="15.75" thickBot="1" x14ac:dyDescent="0.3">
      <c r="A27" s="14">
        <v>21</v>
      </c>
      <c r="B27" s="50" t="s">
        <v>35</v>
      </c>
      <c r="C27" s="26" t="s">
        <v>40</v>
      </c>
      <c r="D27" s="27">
        <f t="shared" si="0"/>
        <v>36.914000000000001</v>
      </c>
      <c r="E27" s="27"/>
      <c r="F27" s="27"/>
      <c r="G27" s="27">
        <v>13.003</v>
      </c>
      <c r="H27" s="27">
        <v>23.911000000000001</v>
      </c>
      <c r="I27" s="27"/>
      <c r="J27" s="27"/>
      <c r="K27" s="27"/>
      <c r="L27" s="27"/>
      <c r="M27" s="27"/>
      <c r="N27" s="28"/>
    </row>
    <row r="28" spans="1:16" ht="15.75" thickBot="1" x14ac:dyDescent="0.3">
      <c r="A28" s="14">
        <v>22</v>
      </c>
      <c r="B28" s="51" t="s">
        <v>41</v>
      </c>
      <c r="C28" s="52" t="s">
        <v>42</v>
      </c>
      <c r="D28" s="42">
        <f>SUM(E28:I28)</f>
        <v>2.3559999999999999</v>
      </c>
      <c r="E28" s="53"/>
      <c r="F28" s="53"/>
      <c r="G28" s="54">
        <v>1.46</v>
      </c>
      <c r="H28" s="55">
        <v>0.89600000000000002</v>
      </c>
      <c r="I28" s="56"/>
      <c r="J28" s="51"/>
      <c r="K28" s="51"/>
      <c r="L28" s="51"/>
      <c r="M28" s="57"/>
      <c r="N28" s="57"/>
    </row>
    <row r="29" spans="1:16" ht="15.75" thickBot="1" x14ac:dyDescent="0.3">
      <c r="A29" s="14">
        <v>23</v>
      </c>
      <c r="B29" s="58" t="s">
        <v>41</v>
      </c>
      <c r="C29" s="59" t="s">
        <v>43</v>
      </c>
      <c r="D29" s="27">
        <f t="shared" si="0"/>
        <v>4.8849999999999998</v>
      </c>
      <c r="E29" s="60"/>
      <c r="F29" s="60"/>
      <c r="G29" s="54"/>
      <c r="H29" s="55">
        <v>4.8849999999999998</v>
      </c>
      <c r="I29" s="61"/>
      <c r="J29" s="58"/>
      <c r="K29" s="58"/>
      <c r="L29" s="58"/>
      <c r="M29" s="58"/>
      <c r="N29" s="62"/>
    </row>
    <row r="30" spans="1:16" ht="15.75" thickBot="1" x14ac:dyDescent="0.3">
      <c r="A30" s="14">
        <v>24</v>
      </c>
      <c r="B30" s="58" t="s">
        <v>41</v>
      </c>
      <c r="C30" s="59" t="s">
        <v>44</v>
      </c>
      <c r="D30" s="27">
        <f t="shared" si="0"/>
        <v>1.659</v>
      </c>
      <c r="E30" s="54"/>
      <c r="F30" s="54"/>
      <c r="G30" s="55"/>
      <c r="H30" s="55">
        <v>1.659</v>
      </c>
      <c r="I30" s="61"/>
      <c r="J30" s="58"/>
      <c r="K30" s="58"/>
      <c r="L30" s="58"/>
      <c r="M30" s="58"/>
      <c r="N30" s="62"/>
    </row>
    <row r="31" spans="1:16" ht="15.75" thickBot="1" x14ac:dyDescent="0.3">
      <c r="A31" s="14">
        <v>25</v>
      </c>
      <c r="B31" s="58" t="s">
        <v>41</v>
      </c>
      <c r="C31" s="59" t="s">
        <v>45</v>
      </c>
      <c r="D31" s="27">
        <f t="shared" si="0"/>
        <v>3.48</v>
      </c>
      <c r="E31" s="54"/>
      <c r="F31" s="54"/>
      <c r="G31" s="55">
        <v>3.48</v>
      </c>
      <c r="H31" s="55"/>
      <c r="I31" s="61"/>
      <c r="J31" s="58"/>
      <c r="K31" s="58"/>
      <c r="L31" s="58"/>
      <c r="M31" s="58"/>
      <c r="N31" s="62"/>
    </row>
    <row r="32" spans="1:16" ht="15.75" thickBot="1" x14ac:dyDescent="0.3">
      <c r="A32" s="14">
        <v>26</v>
      </c>
      <c r="B32" s="63" t="s">
        <v>41</v>
      </c>
      <c r="C32" s="64" t="s">
        <v>46</v>
      </c>
      <c r="D32" s="32">
        <f t="shared" si="0"/>
        <v>172.52299999999997</v>
      </c>
      <c r="E32" s="65">
        <v>0.68</v>
      </c>
      <c r="F32" s="66"/>
      <c r="G32" s="65">
        <v>147.58399999999995</v>
      </c>
      <c r="H32" s="65">
        <v>24.259000000000004</v>
      </c>
      <c r="I32" s="67"/>
      <c r="J32" s="63"/>
      <c r="K32" s="63"/>
      <c r="L32" s="63"/>
      <c r="M32" s="63"/>
      <c r="N32" s="68"/>
    </row>
    <row r="33" spans="1:14" ht="15.75" thickBot="1" x14ac:dyDescent="0.3">
      <c r="A33" s="14">
        <v>27</v>
      </c>
      <c r="B33" s="69" t="s">
        <v>47</v>
      </c>
      <c r="C33" s="39" t="s">
        <v>48</v>
      </c>
      <c r="D33" s="23">
        <f t="shared" si="0"/>
        <v>15.427999999999999</v>
      </c>
      <c r="E33" s="70">
        <v>0</v>
      </c>
      <c r="F33" s="70">
        <v>0</v>
      </c>
      <c r="G33" s="71">
        <v>13.375999999999999</v>
      </c>
      <c r="H33" s="71">
        <v>2.052</v>
      </c>
      <c r="I33" s="71"/>
      <c r="J33" s="69"/>
      <c r="K33" s="69"/>
      <c r="L33" s="69"/>
      <c r="M33" s="69"/>
      <c r="N33" s="72"/>
    </row>
    <row r="34" spans="1:14" ht="15.75" thickBot="1" x14ac:dyDescent="0.3">
      <c r="A34" s="14">
        <v>28</v>
      </c>
      <c r="B34" s="58" t="s">
        <v>47</v>
      </c>
      <c r="C34" s="59" t="s">
        <v>49</v>
      </c>
      <c r="D34" s="27">
        <f t="shared" si="0"/>
        <v>161.25399999999999</v>
      </c>
      <c r="E34" s="73">
        <v>6.7220000000000004</v>
      </c>
      <c r="F34" s="60">
        <v>0</v>
      </c>
      <c r="G34" s="73">
        <v>117.19799999999999</v>
      </c>
      <c r="H34" s="73">
        <v>37.334000000000003</v>
      </c>
      <c r="I34" s="73"/>
      <c r="J34" s="58"/>
      <c r="K34" s="58"/>
      <c r="L34" s="58"/>
      <c r="M34" s="58"/>
      <c r="N34" s="62"/>
    </row>
    <row r="35" spans="1:14" ht="30.75" thickBot="1" x14ac:dyDescent="0.3">
      <c r="A35" s="14">
        <v>29</v>
      </c>
      <c r="B35" s="58" t="s">
        <v>47</v>
      </c>
      <c r="C35" s="59" t="s">
        <v>50</v>
      </c>
      <c r="D35" s="27">
        <f t="shared" si="0"/>
        <v>3.7670000000000003</v>
      </c>
      <c r="E35" s="54">
        <v>0</v>
      </c>
      <c r="F35" s="54">
        <v>0</v>
      </c>
      <c r="G35" s="73">
        <v>1.86</v>
      </c>
      <c r="H35" s="73">
        <v>1.907</v>
      </c>
      <c r="I35" s="73"/>
      <c r="J35" s="58"/>
      <c r="K35" s="58"/>
      <c r="L35" s="58"/>
      <c r="M35" s="58"/>
      <c r="N35" s="62"/>
    </row>
    <row r="36" spans="1:14" ht="15.75" thickBot="1" x14ac:dyDescent="0.3">
      <c r="A36" s="14">
        <v>30</v>
      </c>
      <c r="B36" s="58" t="s">
        <v>47</v>
      </c>
      <c r="C36" s="59" t="s">
        <v>51</v>
      </c>
      <c r="D36" s="27">
        <f t="shared" si="0"/>
        <v>3.0059999999999998</v>
      </c>
      <c r="E36" s="54">
        <v>0</v>
      </c>
      <c r="F36" s="54">
        <v>0</v>
      </c>
      <c r="G36" s="73">
        <v>3.0059999999999998</v>
      </c>
      <c r="H36" s="73">
        <v>0</v>
      </c>
      <c r="I36" s="73"/>
      <c r="J36" s="58"/>
      <c r="K36" s="58"/>
      <c r="L36" s="58"/>
      <c r="M36" s="58"/>
      <c r="N36" s="62"/>
    </row>
    <row r="37" spans="1:14" ht="15.75" thickBot="1" x14ac:dyDescent="0.3">
      <c r="A37" s="14">
        <v>31</v>
      </c>
      <c r="B37" s="58" t="s">
        <v>47</v>
      </c>
      <c r="C37" s="59" t="s">
        <v>52</v>
      </c>
      <c r="D37" s="27">
        <f t="shared" si="0"/>
        <v>4.6440000000000001</v>
      </c>
      <c r="E37" s="54">
        <v>0</v>
      </c>
      <c r="F37" s="54">
        <v>0</v>
      </c>
      <c r="G37" s="73">
        <v>2.0270000000000001</v>
      </c>
      <c r="H37" s="73">
        <v>2.617</v>
      </c>
      <c r="I37" s="73"/>
      <c r="J37" s="58"/>
      <c r="K37" s="58"/>
      <c r="L37" s="58"/>
      <c r="M37" s="58"/>
      <c r="N37" s="62"/>
    </row>
    <row r="38" spans="1:14" ht="15.75" thickBot="1" x14ac:dyDescent="0.3">
      <c r="A38" s="14">
        <v>32</v>
      </c>
      <c r="B38" s="58" t="s">
        <v>47</v>
      </c>
      <c r="C38" s="59" t="s">
        <v>53</v>
      </c>
      <c r="D38" s="27">
        <f t="shared" si="0"/>
        <v>2.403</v>
      </c>
      <c r="E38" s="54">
        <v>0</v>
      </c>
      <c r="F38" s="54">
        <v>0</v>
      </c>
      <c r="G38" s="73">
        <v>2.403</v>
      </c>
      <c r="H38" s="73">
        <v>0</v>
      </c>
      <c r="I38" s="73"/>
      <c r="J38" s="58"/>
      <c r="K38" s="58"/>
      <c r="L38" s="58"/>
      <c r="M38" s="58"/>
      <c r="N38" s="62"/>
    </row>
    <row r="39" spans="1:14" ht="15.75" thickBot="1" x14ac:dyDescent="0.3">
      <c r="A39" s="14">
        <v>33</v>
      </c>
      <c r="B39" s="58" t="s">
        <v>47</v>
      </c>
      <c r="C39" s="59" t="s">
        <v>54</v>
      </c>
      <c r="D39" s="27">
        <f t="shared" si="0"/>
        <v>5.2530000000000001</v>
      </c>
      <c r="E39" s="54">
        <v>0</v>
      </c>
      <c r="F39" s="54">
        <v>0</v>
      </c>
      <c r="G39" s="73">
        <v>3.2639999999999998</v>
      </c>
      <c r="H39" s="73">
        <v>1.9890000000000001</v>
      </c>
      <c r="I39" s="73"/>
      <c r="J39" s="58"/>
      <c r="K39" s="58"/>
      <c r="L39" s="58"/>
      <c r="M39" s="58"/>
      <c r="N39" s="62"/>
    </row>
    <row r="40" spans="1:14" ht="15.75" thickBot="1" x14ac:dyDescent="0.3">
      <c r="A40" s="14">
        <v>34</v>
      </c>
      <c r="B40" s="58" t="s">
        <v>47</v>
      </c>
      <c r="C40" s="59" t="s">
        <v>55</v>
      </c>
      <c r="D40" s="27">
        <f t="shared" si="0"/>
        <v>2.3149999999999999</v>
      </c>
      <c r="E40" s="54">
        <v>0</v>
      </c>
      <c r="F40" s="54">
        <v>0</v>
      </c>
      <c r="G40" s="73">
        <v>0</v>
      </c>
      <c r="H40" s="73">
        <v>2.3149999999999999</v>
      </c>
      <c r="I40" s="73"/>
      <c r="J40" s="58"/>
      <c r="K40" s="58"/>
      <c r="L40" s="58"/>
      <c r="M40" s="58"/>
      <c r="N40" s="62"/>
    </row>
    <row r="41" spans="1:14" ht="15.75" thickBot="1" x14ac:dyDescent="0.3">
      <c r="A41" s="14">
        <v>35</v>
      </c>
      <c r="B41" s="63" t="s">
        <v>47</v>
      </c>
      <c r="C41" s="64" t="s">
        <v>56</v>
      </c>
      <c r="D41" s="32">
        <f t="shared" si="0"/>
        <v>252.804</v>
      </c>
      <c r="E41" s="74">
        <v>6.2709999999999999</v>
      </c>
      <c r="F41" s="66">
        <v>2.0030000000000001</v>
      </c>
      <c r="G41" s="75">
        <v>185.965</v>
      </c>
      <c r="H41" s="75">
        <v>58.564999999999998</v>
      </c>
      <c r="I41" s="75"/>
      <c r="J41" s="63"/>
      <c r="K41" s="63"/>
      <c r="L41" s="63"/>
      <c r="M41" s="63"/>
      <c r="N41" s="68"/>
    </row>
    <row r="42" spans="1:14" ht="15.75" thickBot="1" x14ac:dyDescent="0.3">
      <c r="A42" s="14">
        <v>36</v>
      </c>
      <c r="B42" s="69" t="s">
        <v>57</v>
      </c>
      <c r="C42" s="39" t="s">
        <v>58</v>
      </c>
      <c r="D42" s="23">
        <f t="shared" si="0"/>
        <v>0</v>
      </c>
      <c r="E42" s="70"/>
      <c r="F42" s="70"/>
      <c r="G42" s="71"/>
      <c r="H42" s="71"/>
      <c r="I42" s="71"/>
      <c r="J42" s="69"/>
      <c r="K42" s="69"/>
      <c r="L42" s="69"/>
      <c r="M42" s="69"/>
      <c r="N42" s="72"/>
    </row>
    <row r="43" spans="1:14" ht="15.75" thickBot="1" x14ac:dyDescent="0.3">
      <c r="A43" s="14">
        <v>37</v>
      </c>
      <c r="B43" s="58" t="s">
        <v>57</v>
      </c>
      <c r="C43" s="59" t="s">
        <v>59</v>
      </c>
      <c r="D43" s="27">
        <f t="shared" si="0"/>
        <v>0</v>
      </c>
      <c r="E43" s="54"/>
      <c r="F43" s="54"/>
      <c r="G43" s="54"/>
      <c r="H43" s="73"/>
      <c r="I43" s="73"/>
      <c r="J43" s="58"/>
      <c r="K43" s="58"/>
      <c r="L43" s="58"/>
      <c r="M43" s="58"/>
      <c r="N43" s="62"/>
    </row>
    <row r="44" spans="1:14" ht="15.75" thickBot="1" x14ac:dyDescent="0.3">
      <c r="A44" s="14">
        <v>38</v>
      </c>
      <c r="B44" s="58" t="s">
        <v>57</v>
      </c>
      <c r="C44" s="59" t="s">
        <v>60</v>
      </c>
      <c r="D44" s="27">
        <f t="shared" si="0"/>
        <v>26.459</v>
      </c>
      <c r="E44" s="54"/>
      <c r="F44" s="54"/>
      <c r="G44" s="54">
        <v>1.6439999999999999</v>
      </c>
      <c r="H44" s="73">
        <v>24.815000000000001</v>
      </c>
      <c r="I44" s="73"/>
      <c r="J44" s="58"/>
      <c r="K44" s="58"/>
      <c r="L44" s="58"/>
      <c r="M44" s="58"/>
      <c r="N44" s="62"/>
    </row>
    <row r="45" spans="1:14" ht="15.75" thickBot="1" x14ac:dyDescent="0.3">
      <c r="A45" s="14"/>
      <c r="B45" s="58" t="s">
        <v>57</v>
      </c>
      <c r="C45" s="76" t="s">
        <v>61</v>
      </c>
      <c r="D45" s="27">
        <f>SUM(E45:I45)</f>
        <v>3.5270000000000001</v>
      </c>
      <c r="E45" s="77"/>
      <c r="F45" s="77"/>
      <c r="G45" s="78">
        <v>1.4910000000000001</v>
      </c>
      <c r="H45" s="79">
        <v>2.036</v>
      </c>
      <c r="I45" s="80"/>
      <c r="J45" s="81"/>
      <c r="K45" s="81"/>
      <c r="L45" s="81"/>
      <c r="M45" s="81"/>
      <c r="N45" s="82"/>
    </row>
    <row r="46" spans="1:14" ht="15.75" thickBot="1" x14ac:dyDescent="0.3">
      <c r="A46" s="14">
        <v>39</v>
      </c>
      <c r="B46" s="63" t="s">
        <v>57</v>
      </c>
      <c r="C46" s="64" t="s">
        <v>62</v>
      </c>
      <c r="D46" s="32">
        <f t="shared" si="0"/>
        <v>0</v>
      </c>
      <c r="E46" s="66"/>
      <c r="F46" s="66"/>
      <c r="G46" s="66"/>
      <c r="H46" s="75"/>
      <c r="I46" s="75"/>
      <c r="J46" s="63"/>
      <c r="K46" s="63"/>
      <c r="L46" s="63"/>
      <c r="M46" s="63"/>
      <c r="N46" s="68"/>
    </row>
    <row r="47" spans="1:14" ht="15.75" thickBot="1" x14ac:dyDescent="0.3">
      <c r="A47" s="14">
        <v>40</v>
      </c>
      <c r="B47" s="83" t="s">
        <v>63</v>
      </c>
      <c r="C47" s="83" t="s">
        <v>22</v>
      </c>
      <c r="D47" s="17">
        <f t="shared" si="0"/>
        <v>10980.175000000001</v>
      </c>
      <c r="E47" s="84"/>
      <c r="F47" s="84"/>
      <c r="G47" s="85">
        <v>4582.0260000000007</v>
      </c>
      <c r="H47" s="85">
        <v>6398.1490000000003</v>
      </c>
      <c r="I47" s="85"/>
      <c r="J47" s="83"/>
      <c r="K47" s="83"/>
      <c r="L47" s="83"/>
      <c r="M47" s="83"/>
      <c r="N47" s="86"/>
    </row>
    <row r="48" spans="1:14" ht="15.75" thickBot="1" x14ac:dyDescent="0.3">
      <c r="A48" s="14">
        <v>41</v>
      </c>
      <c r="B48" s="58" t="s">
        <v>63</v>
      </c>
      <c r="C48" s="58" t="s">
        <v>64</v>
      </c>
      <c r="D48" s="87">
        <f t="shared" ref="D48" si="1">SUM(E48:H48)</f>
        <v>259.66699999999997</v>
      </c>
      <c r="E48" s="58"/>
      <c r="F48" s="58"/>
      <c r="G48" s="88">
        <v>259.66699999999997</v>
      </c>
      <c r="H48" s="88"/>
      <c r="I48" s="58"/>
      <c r="J48" s="58"/>
      <c r="K48" s="58"/>
      <c r="L48" s="58"/>
      <c r="M48" s="58"/>
      <c r="N48" s="58"/>
    </row>
    <row r="49" spans="1:14" ht="15.75" thickBot="1" x14ac:dyDescent="0.3">
      <c r="A49" s="14">
        <v>42</v>
      </c>
      <c r="B49" s="69" t="s">
        <v>65</v>
      </c>
      <c r="C49" s="69" t="s">
        <v>66</v>
      </c>
      <c r="D49" s="23">
        <f t="shared" si="0"/>
        <v>142.875</v>
      </c>
      <c r="E49" s="70">
        <v>0.51800000000000002</v>
      </c>
      <c r="F49" s="70">
        <v>1.494</v>
      </c>
      <c r="G49" s="70">
        <v>93.819000000000003</v>
      </c>
      <c r="H49" s="70">
        <v>47.043999999999997</v>
      </c>
      <c r="I49" s="70"/>
      <c r="J49" s="69"/>
      <c r="K49" s="69"/>
      <c r="L49" s="69"/>
      <c r="M49" s="69"/>
      <c r="N49" s="72"/>
    </row>
    <row r="50" spans="1:14" ht="15.75" thickBot="1" x14ac:dyDescent="0.3">
      <c r="A50" s="14">
        <v>43</v>
      </c>
      <c r="B50" s="58" t="s">
        <v>65</v>
      </c>
      <c r="C50" s="58" t="s">
        <v>67</v>
      </c>
      <c r="D50" s="27">
        <f t="shared" si="0"/>
        <v>169.20699999999999</v>
      </c>
      <c r="E50" s="54">
        <v>0</v>
      </c>
      <c r="F50" s="54">
        <v>0</v>
      </c>
      <c r="G50" s="54">
        <v>59.732999999999997</v>
      </c>
      <c r="H50" s="54">
        <v>109.474</v>
      </c>
      <c r="I50" s="54"/>
      <c r="J50" s="58"/>
      <c r="K50" s="58"/>
      <c r="L50" s="58"/>
      <c r="M50" s="58"/>
      <c r="N50" s="62"/>
    </row>
    <row r="51" spans="1:14" ht="15.75" thickBot="1" x14ac:dyDescent="0.3">
      <c r="A51" s="14">
        <v>44</v>
      </c>
      <c r="B51" s="58" t="s">
        <v>65</v>
      </c>
      <c r="C51" s="58" t="s">
        <v>68</v>
      </c>
      <c r="D51" s="27">
        <f t="shared" si="0"/>
        <v>48.555</v>
      </c>
      <c r="E51" s="54">
        <v>0</v>
      </c>
      <c r="F51" s="54">
        <v>0</v>
      </c>
      <c r="G51" s="54">
        <v>22.077999999999999</v>
      </c>
      <c r="H51" s="54">
        <v>26.477</v>
      </c>
      <c r="I51" s="54"/>
      <c r="J51" s="58"/>
      <c r="K51" s="58"/>
      <c r="L51" s="58"/>
      <c r="M51" s="58"/>
      <c r="N51" s="62"/>
    </row>
    <row r="52" spans="1:14" ht="15.75" thickBot="1" x14ac:dyDescent="0.3">
      <c r="A52" s="14">
        <v>45</v>
      </c>
      <c r="B52" s="58" t="s">
        <v>65</v>
      </c>
      <c r="C52" s="58" t="s">
        <v>69</v>
      </c>
      <c r="D52" s="27">
        <f t="shared" si="0"/>
        <v>51.526000000000003</v>
      </c>
      <c r="E52" s="54">
        <v>0</v>
      </c>
      <c r="F52" s="54">
        <v>0</v>
      </c>
      <c r="G52" s="54">
        <v>18.433</v>
      </c>
      <c r="H52" s="54">
        <v>33.093000000000004</v>
      </c>
      <c r="I52" s="54"/>
      <c r="J52" s="58"/>
      <c r="K52" s="58"/>
      <c r="L52" s="58"/>
      <c r="M52" s="58"/>
      <c r="N52" s="62"/>
    </row>
    <row r="53" spans="1:14" ht="30.75" thickBot="1" x14ac:dyDescent="0.3">
      <c r="A53" s="14">
        <v>46</v>
      </c>
      <c r="B53" s="58" t="s">
        <v>65</v>
      </c>
      <c r="C53" s="59" t="s">
        <v>70</v>
      </c>
      <c r="D53" s="27">
        <f t="shared" si="0"/>
        <v>7.7160000000000002</v>
      </c>
      <c r="E53" s="54">
        <v>0</v>
      </c>
      <c r="F53" s="54">
        <v>0</v>
      </c>
      <c r="G53" s="54">
        <v>7.7160000000000002</v>
      </c>
      <c r="H53" s="54">
        <v>0</v>
      </c>
      <c r="I53" s="54"/>
      <c r="J53" s="58"/>
      <c r="K53" s="58"/>
      <c r="L53" s="58"/>
      <c r="M53" s="58"/>
      <c r="N53" s="62"/>
    </row>
    <row r="54" spans="1:14" ht="15.75" thickBot="1" x14ac:dyDescent="0.3">
      <c r="A54" s="14">
        <v>47</v>
      </c>
      <c r="B54" s="63" t="s">
        <v>65</v>
      </c>
      <c r="C54" s="63" t="s">
        <v>37</v>
      </c>
      <c r="D54" s="32">
        <f t="shared" si="0"/>
        <v>6.2709999999999999</v>
      </c>
      <c r="E54" s="66">
        <v>6.2709999999999999</v>
      </c>
      <c r="F54" s="66"/>
      <c r="G54" s="66"/>
      <c r="H54" s="66"/>
      <c r="I54" s="66"/>
      <c r="J54" s="63"/>
      <c r="K54" s="63"/>
      <c r="L54" s="63"/>
      <c r="M54" s="63"/>
      <c r="N54" s="68"/>
    </row>
    <row r="55" spans="1:14" ht="15.75" thickBot="1" x14ac:dyDescent="0.3">
      <c r="A55" s="14">
        <v>48</v>
      </c>
      <c r="B55" s="69" t="s">
        <v>71</v>
      </c>
      <c r="C55" s="69" t="s">
        <v>66</v>
      </c>
      <c r="D55" s="23">
        <f t="shared" si="0"/>
        <v>206.995</v>
      </c>
      <c r="E55" s="70">
        <v>5.2949999999999999</v>
      </c>
      <c r="F55" s="70">
        <v>0</v>
      </c>
      <c r="G55" s="70">
        <v>164.06</v>
      </c>
      <c r="H55" s="70">
        <v>37.64</v>
      </c>
      <c r="I55" s="70"/>
      <c r="J55" s="69"/>
      <c r="K55" s="69"/>
      <c r="L55" s="69"/>
      <c r="M55" s="69"/>
      <c r="N55" s="72"/>
    </row>
    <row r="56" spans="1:14" ht="15.75" thickBot="1" x14ac:dyDescent="0.3">
      <c r="A56" s="14">
        <v>49</v>
      </c>
      <c r="B56" s="58" t="s">
        <v>71</v>
      </c>
      <c r="C56" s="58" t="s">
        <v>72</v>
      </c>
      <c r="D56" s="27">
        <f t="shared" si="0"/>
        <v>4.5999999999999996</v>
      </c>
      <c r="E56" s="54">
        <v>0</v>
      </c>
      <c r="F56" s="54">
        <v>0</v>
      </c>
      <c r="G56" s="54">
        <v>2.4119999999999999</v>
      </c>
      <c r="H56" s="54">
        <v>2.1880000000000002</v>
      </c>
      <c r="I56" s="54"/>
      <c r="J56" s="58"/>
      <c r="K56" s="58"/>
      <c r="L56" s="58"/>
      <c r="M56" s="58"/>
      <c r="N56" s="62"/>
    </row>
    <row r="57" spans="1:14" ht="15.75" thickBot="1" x14ac:dyDescent="0.3">
      <c r="A57" s="14">
        <v>50</v>
      </c>
      <c r="B57" s="58" t="s">
        <v>71</v>
      </c>
      <c r="C57" s="89" t="s">
        <v>73</v>
      </c>
      <c r="D57" s="27">
        <f t="shared" si="0"/>
        <v>27.331</v>
      </c>
      <c r="E57" s="54">
        <v>3.4740000000000002</v>
      </c>
      <c r="F57" s="54">
        <v>0</v>
      </c>
      <c r="G57" s="54">
        <v>20.456</v>
      </c>
      <c r="H57" s="54">
        <v>3.4009999999999998</v>
      </c>
      <c r="I57" s="54"/>
      <c r="J57" s="58"/>
      <c r="K57" s="58"/>
      <c r="L57" s="58"/>
      <c r="M57" s="58"/>
      <c r="N57" s="62"/>
    </row>
    <row r="58" spans="1:14" ht="15.75" thickBot="1" x14ac:dyDescent="0.3">
      <c r="A58" s="14">
        <v>51</v>
      </c>
      <c r="B58" s="58" t="s">
        <v>71</v>
      </c>
      <c r="C58" s="89" t="s">
        <v>74</v>
      </c>
      <c r="D58" s="27">
        <f t="shared" si="0"/>
        <v>2.4350000000000001</v>
      </c>
      <c r="E58" s="54">
        <v>0</v>
      </c>
      <c r="F58" s="54">
        <v>0</v>
      </c>
      <c r="G58" s="54">
        <v>2.4350000000000001</v>
      </c>
      <c r="H58" s="54">
        <v>0</v>
      </c>
      <c r="I58" s="54"/>
      <c r="J58" s="58"/>
      <c r="K58" s="58"/>
      <c r="L58" s="58"/>
      <c r="M58" s="58"/>
      <c r="N58" s="62"/>
    </row>
    <row r="59" spans="1:14" ht="15.75" thickBot="1" x14ac:dyDescent="0.3">
      <c r="A59" s="14">
        <v>52</v>
      </c>
      <c r="B59" s="63" t="s">
        <v>71</v>
      </c>
      <c r="C59" s="90" t="s">
        <v>75</v>
      </c>
      <c r="D59" s="32">
        <f t="shared" si="0"/>
        <v>1.1040000000000001</v>
      </c>
      <c r="E59" s="66">
        <v>0</v>
      </c>
      <c r="F59" s="66">
        <v>0</v>
      </c>
      <c r="G59" s="66">
        <v>1.1040000000000001</v>
      </c>
      <c r="H59" s="66">
        <v>0</v>
      </c>
      <c r="I59" s="66"/>
      <c r="J59" s="63"/>
      <c r="K59" s="63"/>
      <c r="L59" s="63"/>
      <c r="M59" s="63"/>
      <c r="N59" s="68"/>
    </row>
    <row r="60" spans="1:14" ht="15.75" thickBot="1" x14ac:dyDescent="0.3">
      <c r="A60" s="14">
        <v>53</v>
      </c>
      <c r="B60" s="51" t="s">
        <v>76</v>
      </c>
      <c r="C60" s="52" t="s">
        <v>77</v>
      </c>
      <c r="D60" s="42">
        <f t="shared" si="0"/>
        <v>5.9960000000000004</v>
      </c>
      <c r="E60" s="91">
        <v>0</v>
      </c>
      <c r="F60" s="91">
        <v>0</v>
      </c>
      <c r="G60" s="91">
        <v>2.62</v>
      </c>
      <c r="H60" s="91">
        <v>3.3759999999999999</v>
      </c>
      <c r="I60" s="91"/>
      <c r="J60" s="51"/>
      <c r="K60" s="51"/>
      <c r="L60" s="51"/>
      <c r="M60" s="51"/>
      <c r="N60" s="92"/>
    </row>
    <row r="61" spans="1:14" ht="15.75" thickBot="1" x14ac:dyDescent="0.3">
      <c r="A61" s="14">
        <v>54</v>
      </c>
      <c r="B61" s="58" t="s">
        <v>76</v>
      </c>
      <c r="C61" s="59" t="s">
        <v>78</v>
      </c>
      <c r="D61" s="27">
        <f t="shared" si="0"/>
        <v>258.36799999999999</v>
      </c>
      <c r="E61" s="93">
        <v>0</v>
      </c>
      <c r="F61" s="93">
        <v>0</v>
      </c>
      <c r="G61" s="93">
        <v>150.53800000000001</v>
      </c>
      <c r="H61" s="93">
        <v>107.83</v>
      </c>
      <c r="I61" s="93"/>
      <c r="J61" s="58"/>
      <c r="K61" s="58"/>
      <c r="L61" s="58"/>
      <c r="M61" s="58"/>
      <c r="N61" s="62"/>
    </row>
    <row r="62" spans="1:14" ht="45.75" thickBot="1" x14ac:dyDescent="0.3">
      <c r="A62" s="14">
        <v>55</v>
      </c>
      <c r="B62" s="58" t="s">
        <v>76</v>
      </c>
      <c r="C62" s="94" t="s">
        <v>79</v>
      </c>
      <c r="D62" s="27">
        <f t="shared" si="0"/>
        <v>0</v>
      </c>
      <c r="E62" s="93">
        <v>0</v>
      </c>
      <c r="F62" s="93">
        <v>0</v>
      </c>
      <c r="G62" s="93">
        <v>0</v>
      </c>
      <c r="H62" s="93">
        <v>0</v>
      </c>
      <c r="I62" s="93"/>
      <c r="J62" s="58"/>
      <c r="K62" s="58"/>
      <c r="L62" s="58"/>
      <c r="M62" s="58"/>
      <c r="N62" s="62"/>
    </row>
    <row r="63" spans="1:14" ht="15.75" thickBot="1" x14ac:dyDescent="0.3">
      <c r="A63" s="14">
        <v>56</v>
      </c>
      <c r="B63" s="58" t="s">
        <v>76</v>
      </c>
      <c r="C63" s="59" t="s">
        <v>80</v>
      </c>
      <c r="D63" s="27">
        <f t="shared" si="0"/>
        <v>5.9109999999999996</v>
      </c>
      <c r="E63" s="93">
        <v>0</v>
      </c>
      <c r="F63" s="93">
        <v>0</v>
      </c>
      <c r="G63" s="93">
        <v>2.1349999999999998</v>
      </c>
      <c r="H63" s="93">
        <v>3.7759999999999998</v>
      </c>
      <c r="I63" s="93"/>
      <c r="J63" s="58"/>
      <c r="K63" s="58"/>
      <c r="L63" s="58"/>
      <c r="M63" s="58"/>
      <c r="N63" s="62"/>
    </row>
    <row r="64" spans="1:14" ht="15.75" thickBot="1" x14ac:dyDescent="0.3">
      <c r="A64" s="14">
        <v>57</v>
      </c>
      <c r="B64" s="58" t="s">
        <v>76</v>
      </c>
      <c r="C64" s="59" t="s">
        <v>81</v>
      </c>
      <c r="D64" s="27">
        <f t="shared" si="0"/>
        <v>10.058</v>
      </c>
      <c r="E64" s="93">
        <v>0</v>
      </c>
      <c r="F64" s="93">
        <v>0</v>
      </c>
      <c r="G64" s="93">
        <v>5.1269999999999998</v>
      </c>
      <c r="H64" s="93">
        <v>4.931</v>
      </c>
      <c r="I64" s="93"/>
      <c r="J64" s="58"/>
      <c r="K64" s="58"/>
      <c r="L64" s="58"/>
      <c r="M64" s="58"/>
      <c r="N64" s="62"/>
    </row>
    <row r="65" spans="1:14" ht="15.75" thickBot="1" x14ac:dyDescent="0.3">
      <c r="A65" s="14">
        <v>58</v>
      </c>
      <c r="B65" s="58" t="s">
        <v>76</v>
      </c>
      <c r="C65" s="59" t="s">
        <v>82</v>
      </c>
      <c r="D65" s="27">
        <f t="shared" si="0"/>
        <v>1</v>
      </c>
      <c r="E65" s="93">
        <v>0</v>
      </c>
      <c r="F65" s="93">
        <v>0</v>
      </c>
      <c r="G65" s="93">
        <v>0</v>
      </c>
      <c r="H65" s="93">
        <v>1</v>
      </c>
      <c r="I65" s="93"/>
      <c r="J65" s="58"/>
      <c r="K65" s="58"/>
      <c r="L65" s="58"/>
      <c r="M65" s="58"/>
      <c r="N65" s="62"/>
    </row>
    <row r="66" spans="1:14" ht="15.75" thickBot="1" x14ac:dyDescent="0.3">
      <c r="A66" s="14">
        <v>59</v>
      </c>
      <c r="B66" s="58" t="s">
        <v>76</v>
      </c>
      <c r="C66" s="59" t="s">
        <v>83</v>
      </c>
      <c r="D66" s="27">
        <f t="shared" si="0"/>
        <v>1.3640000000000001</v>
      </c>
      <c r="E66" s="93">
        <v>0</v>
      </c>
      <c r="F66" s="93">
        <v>0</v>
      </c>
      <c r="G66" s="93">
        <v>0</v>
      </c>
      <c r="H66" s="93">
        <v>1.3640000000000001</v>
      </c>
      <c r="I66" s="93"/>
      <c r="J66" s="58"/>
      <c r="K66" s="58"/>
      <c r="L66" s="58"/>
      <c r="M66" s="58"/>
      <c r="N66" s="62"/>
    </row>
    <row r="67" spans="1:14" ht="15.75" thickBot="1" x14ac:dyDescent="0.3">
      <c r="A67" s="14">
        <v>60</v>
      </c>
      <c r="B67" s="58" t="s">
        <v>76</v>
      </c>
      <c r="C67" s="59" t="s">
        <v>84</v>
      </c>
      <c r="D67" s="27">
        <f>SUM(E67:I67)</f>
        <v>1.323</v>
      </c>
      <c r="E67" s="93">
        <v>0</v>
      </c>
      <c r="F67" s="93">
        <v>0</v>
      </c>
      <c r="G67" s="93">
        <v>1.323</v>
      </c>
      <c r="H67" s="93">
        <v>0</v>
      </c>
      <c r="I67" s="93"/>
      <c r="J67" s="58"/>
      <c r="K67" s="58"/>
      <c r="L67" s="58"/>
      <c r="M67" s="58"/>
      <c r="N67" s="62"/>
    </row>
    <row r="68" spans="1:14" ht="15.75" thickBot="1" x14ac:dyDescent="0.3">
      <c r="A68" s="14">
        <v>61</v>
      </c>
      <c r="B68" s="58" t="s">
        <v>76</v>
      </c>
      <c r="C68" s="59" t="s">
        <v>85</v>
      </c>
      <c r="D68" s="27">
        <f t="shared" si="0"/>
        <v>0</v>
      </c>
      <c r="E68" s="93">
        <v>0</v>
      </c>
      <c r="F68" s="93">
        <v>0</v>
      </c>
      <c r="G68" s="93">
        <v>0</v>
      </c>
      <c r="H68" s="93">
        <v>0</v>
      </c>
      <c r="I68" s="93"/>
      <c r="J68" s="58"/>
      <c r="K68" s="58"/>
      <c r="L68" s="58"/>
      <c r="M68" s="58"/>
      <c r="N68" s="62"/>
    </row>
    <row r="69" spans="1:14" ht="15.75" thickBot="1" x14ac:dyDescent="0.3">
      <c r="A69" s="14">
        <v>62</v>
      </c>
      <c r="B69" s="58" t="s">
        <v>76</v>
      </c>
      <c r="C69" s="59" t="s">
        <v>86</v>
      </c>
      <c r="D69" s="27">
        <f t="shared" si="0"/>
        <v>80.61</v>
      </c>
      <c r="E69" s="93">
        <v>0</v>
      </c>
      <c r="F69" s="93">
        <v>0</v>
      </c>
      <c r="G69" s="93">
        <v>80.61</v>
      </c>
      <c r="H69" s="93">
        <v>0</v>
      </c>
      <c r="I69" s="93"/>
      <c r="J69" s="58"/>
      <c r="K69" s="58"/>
      <c r="L69" s="58"/>
      <c r="M69" s="58"/>
      <c r="N69" s="62"/>
    </row>
    <row r="70" spans="1:14" ht="15.75" thickBot="1" x14ac:dyDescent="0.3">
      <c r="A70" s="14">
        <v>63</v>
      </c>
      <c r="B70" s="58" t="s">
        <v>76</v>
      </c>
      <c r="C70" s="59" t="s">
        <v>87</v>
      </c>
      <c r="D70" s="27">
        <f t="shared" si="0"/>
        <v>2.9820000000000002</v>
      </c>
      <c r="E70" s="93">
        <v>0</v>
      </c>
      <c r="F70" s="93">
        <v>0</v>
      </c>
      <c r="G70" s="93">
        <v>2.9820000000000002</v>
      </c>
      <c r="H70" s="93">
        <v>0</v>
      </c>
      <c r="I70" s="93"/>
      <c r="J70" s="58"/>
      <c r="K70" s="58"/>
      <c r="L70" s="58"/>
      <c r="M70" s="58"/>
      <c r="N70" s="62"/>
    </row>
    <row r="71" spans="1:14" ht="15.75" thickBot="1" x14ac:dyDescent="0.3">
      <c r="A71" s="14">
        <v>64</v>
      </c>
      <c r="B71" s="58" t="s">
        <v>76</v>
      </c>
      <c r="C71" s="59" t="s">
        <v>88</v>
      </c>
      <c r="D71" s="27">
        <f t="shared" si="0"/>
        <v>0.8</v>
      </c>
      <c r="E71" s="93">
        <v>0</v>
      </c>
      <c r="F71" s="93">
        <v>0</v>
      </c>
      <c r="G71" s="93">
        <v>0</v>
      </c>
      <c r="H71" s="93">
        <v>0.8</v>
      </c>
      <c r="I71" s="93"/>
      <c r="J71" s="58"/>
      <c r="K71" s="58"/>
      <c r="L71" s="58"/>
      <c r="M71" s="58"/>
      <c r="N71" s="62"/>
    </row>
    <row r="72" spans="1:14" ht="15.75" thickBot="1" x14ac:dyDescent="0.3">
      <c r="A72" s="14">
        <v>65</v>
      </c>
      <c r="B72" s="58" t="s">
        <v>76</v>
      </c>
      <c r="C72" s="59" t="s">
        <v>89</v>
      </c>
      <c r="D72" s="27">
        <f t="shared" si="0"/>
        <v>7.8890000000000002</v>
      </c>
      <c r="E72" s="93">
        <v>0</v>
      </c>
      <c r="F72" s="93">
        <v>0</v>
      </c>
      <c r="G72" s="93">
        <v>0</v>
      </c>
      <c r="H72" s="93">
        <v>7.8890000000000002</v>
      </c>
      <c r="I72" s="93"/>
      <c r="J72" s="58"/>
      <c r="K72" s="58"/>
      <c r="L72" s="58"/>
      <c r="M72" s="58"/>
      <c r="N72" s="62"/>
    </row>
    <row r="73" spans="1:14" ht="15.75" thickBot="1" x14ac:dyDescent="0.3">
      <c r="A73" s="14"/>
      <c r="B73" s="58" t="s">
        <v>76</v>
      </c>
      <c r="C73" s="59" t="s">
        <v>90</v>
      </c>
      <c r="D73" s="27">
        <f t="shared" si="0"/>
        <v>8.9999999999999993E-3</v>
      </c>
      <c r="E73" s="93">
        <v>0</v>
      </c>
      <c r="F73" s="93">
        <v>0</v>
      </c>
      <c r="G73" s="93">
        <v>0</v>
      </c>
      <c r="H73" s="93">
        <v>8.9999999999999993E-3</v>
      </c>
      <c r="I73" s="93"/>
      <c r="J73" s="58"/>
      <c r="K73" s="58"/>
      <c r="L73" s="58"/>
      <c r="M73" s="58"/>
      <c r="N73" s="62"/>
    </row>
    <row r="74" spans="1:14" ht="15.75" thickBot="1" x14ac:dyDescent="0.3">
      <c r="A74" s="14">
        <v>66</v>
      </c>
      <c r="B74" s="58" t="s">
        <v>76</v>
      </c>
      <c r="C74" s="59" t="s">
        <v>91</v>
      </c>
      <c r="D74" s="27">
        <f t="shared" si="0"/>
        <v>2.9169999999999998</v>
      </c>
      <c r="E74" s="93">
        <v>0</v>
      </c>
      <c r="F74" s="93">
        <v>0</v>
      </c>
      <c r="G74" s="93">
        <v>1.25</v>
      </c>
      <c r="H74" s="93">
        <v>1.667</v>
      </c>
      <c r="I74" s="93"/>
      <c r="J74" s="58"/>
      <c r="K74" s="58"/>
      <c r="L74" s="58"/>
      <c r="M74" s="58"/>
      <c r="N74" s="62"/>
    </row>
    <row r="75" spans="1:14" ht="15.75" thickBot="1" x14ac:dyDescent="0.3">
      <c r="A75" s="14">
        <v>67</v>
      </c>
      <c r="B75" s="58" t="s">
        <v>76</v>
      </c>
      <c r="C75" s="59" t="s">
        <v>92</v>
      </c>
      <c r="D75" s="27">
        <f t="shared" si="0"/>
        <v>631.88599999999997</v>
      </c>
      <c r="E75" s="93">
        <v>18.291</v>
      </c>
      <c r="F75" s="93">
        <v>0</v>
      </c>
      <c r="G75" s="93">
        <v>372.20600000000002</v>
      </c>
      <c r="H75" s="93">
        <v>241.38900000000001</v>
      </c>
      <c r="I75" s="93"/>
      <c r="J75" s="58"/>
      <c r="K75" s="58"/>
      <c r="L75" s="58"/>
      <c r="M75" s="58"/>
      <c r="N75" s="62"/>
    </row>
    <row r="76" spans="1:14" ht="15.75" thickBot="1" x14ac:dyDescent="0.3">
      <c r="A76" s="14">
        <v>68</v>
      </c>
      <c r="B76" s="58" t="s">
        <v>76</v>
      </c>
      <c r="C76" s="59" t="s">
        <v>93</v>
      </c>
      <c r="D76" s="27">
        <f t="shared" si="0"/>
        <v>1.028</v>
      </c>
      <c r="E76" s="93">
        <v>0</v>
      </c>
      <c r="F76" s="93">
        <v>0</v>
      </c>
      <c r="G76" s="93">
        <v>1.028</v>
      </c>
      <c r="H76" s="93">
        <v>0</v>
      </c>
      <c r="I76" s="93"/>
      <c r="J76" s="58"/>
      <c r="K76" s="58"/>
      <c r="L76" s="58"/>
      <c r="M76" s="58"/>
      <c r="N76" s="62"/>
    </row>
    <row r="77" spans="1:14" ht="15.75" thickBot="1" x14ac:dyDescent="0.3">
      <c r="A77" s="14">
        <v>69</v>
      </c>
      <c r="B77" s="58" t="s">
        <v>76</v>
      </c>
      <c r="C77" s="59" t="s">
        <v>37</v>
      </c>
      <c r="D77" s="27">
        <f t="shared" si="0"/>
        <v>3.9539999999999997</v>
      </c>
      <c r="E77" s="93">
        <v>1.829</v>
      </c>
      <c r="F77" s="93">
        <v>0</v>
      </c>
      <c r="G77" s="93">
        <v>2.125</v>
      </c>
      <c r="H77" s="93">
        <v>0</v>
      </c>
      <c r="I77" s="93"/>
      <c r="J77" s="58"/>
      <c r="K77" s="58"/>
      <c r="L77" s="58"/>
      <c r="M77" s="58"/>
      <c r="N77" s="62"/>
    </row>
    <row r="78" spans="1:14" ht="15.75" thickBot="1" x14ac:dyDescent="0.3">
      <c r="A78" s="14">
        <v>70</v>
      </c>
      <c r="B78" s="58" t="s">
        <v>76</v>
      </c>
      <c r="C78" s="59" t="s">
        <v>94</v>
      </c>
      <c r="D78" s="27">
        <f t="shared" si="0"/>
        <v>1.8380000000000001</v>
      </c>
      <c r="E78" s="93">
        <v>0</v>
      </c>
      <c r="F78" s="93">
        <v>0</v>
      </c>
      <c r="G78" s="93"/>
      <c r="H78" s="93">
        <v>1.8380000000000001</v>
      </c>
      <c r="I78" s="93"/>
      <c r="J78" s="58"/>
      <c r="K78" s="58"/>
      <c r="L78" s="58"/>
      <c r="M78" s="58"/>
      <c r="N78" s="62"/>
    </row>
    <row r="79" spans="1:14" ht="15.75" thickBot="1" x14ac:dyDescent="0.3">
      <c r="A79" s="14">
        <v>71</v>
      </c>
      <c r="B79" s="63" t="s">
        <v>76</v>
      </c>
      <c r="C79" s="64" t="s">
        <v>95</v>
      </c>
      <c r="D79" s="32">
        <f t="shared" si="0"/>
        <v>5.4009999999999998</v>
      </c>
      <c r="E79" s="95">
        <v>0</v>
      </c>
      <c r="F79" s="95">
        <v>0</v>
      </c>
      <c r="G79" s="95">
        <v>3.6429999999999998</v>
      </c>
      <c r="H79" s="95">
        <v>1.758</v>
      </c>
      <c r="I79" s="95"/>
      <c r="J79" s="63"/>
      <c r="K79" s="63"/>
      <c r="L79" s="63"/>
      <c r="M79" s="63"/>
      <c r="N79" s="68"/>
    </row>
    <row r="80" spans="1:14" ht="15.75" thickBot="1" x14ac:dyDescent="0.3">
      <c r="A80" s="14">
        <v>72</v>
      </c>
      <c r="B80" s="69" t="s">
        <v>96</v>
      </c>
      <c r="C80" s="69" t="s">
        <v>97</v>
      </c>
      <c r="D80" s="23">
        <f t="shared" ref="D80:D115" si="2">SUM(E80:I80)</f>
        <v>5.3979999999999997</v>
      </c>
      <c r="E80" s="70"/>
      <c r="F80" s="70"/>
      <c r="G80" s="70">
        <v>4.3170000000000002</v>
      </c>
      <c r="H80" s="70">
        <v>1.081</v>
      </c>
      <c r="I80" s="70"/>
      <c r="J80" s="69"/>
      <c r="K80" s="69"/>
      <c r="L80" s="69"/>
      <c r="M80" s="69"/>
      <c r="N80" s="72"/>
    </row>
    <row r="81" spans="1:14" ht="15.75" thickBot="1" x14ac:dyDescent="0.3">
      <c r="A81" s="14">
        <v>73</v>
      </c>
      <c r="B81" s="58" t="s">
        <v>96</v>
      </c>
      <c r="C81" s="58" t="s">
        <v>98</v>
      </c>
      <c r="D81" s="27">
        <f t="shared" si="2"/>
        <v>0.153</v>
      </c>
      <c r="E81" s="54"/>
      <c r="F81" s="54"/>
      <c r="G81" s="54">
        <v>3.6999999999999998E-2</v>
      </c>
      <c r="H81" s="54">
        <v>0.11600000000000001</v>
      </c>
      <c r="I81" s="54"/>
      <c r="J81" s="58"/>
      <c r="K81" s="58"/>
      <c r="L81" s="58"/>
      <c r="M81" s="58"/>
      <c r="N81" s="62"/>
    </row>
    <row r="82" spans="1:14" ht="15.75" thickBot="1" x14ac:dyDescent="0.3">
      <c r="A82" s="14">
        <v>74</v>
      </c>
      <c r="B82" s="58" t="s">
        <v>96</v>
      </c>
      <c r="C82" s="58" t="s">
        <v>99</v>
      </c>
      <c r="D82" s="27">
        <f t="shared" si="2"/>
        <v>73.715999999999994</v>
      </c>
      <c r="E82" s="54">
        <v>2.9670000000000001</v>
      </c>
      <c r="F82" s="54"/>
      <c r="G82" s="54">
        <v>17.933</v>
      </c>
      <c r="H82" s="54">
        <v>51.337000000000003</v>
      </c>
      <c r="I82" s="54">
        <v>1.4790000000000001</v>
      </c>
      <c r="J82" s="58"/>
      <c r="K82" s="58"/>
      <c r="L82" s="58"/>
      <c r="M82" s="58"/>
      <c r="N82" s="62"/>
    </row>
    <row r="83" spans="1:14" ht="15.75" thickBot="1" x14ac:dyDescent="0.3">
      <c r="A83" s="14">
        <v>75</v>
      </c>
      <c r="B83" s="58" t="s">
        <v>96</v>
      </c>
      <c r="C83" s="58" t="s">
        <v>100</v>
      </c>
      <c r="D83" s="27">
        <f t="shared" si="2"/>
        <v>6.1969999999999992</v>
      </c>
      <c r="E83" s="54"/>
      <c r="F83" s="54"/>
      <c r="G83" s="54">
        <v>3.6589999999999998</v>
      </c>
      <c r="H83" s="54">
        <v>2.5379999999999998</v>
      </c>
      <c r="I83" s="54"/>
      <c r="J83" s="58"/>
      <c r="K83" s="58"/>
      <c r="L83" s="58"/>
      <c r="M83" s="58"/>
      <c r="N83" s="62"/>
    </row>
    <row r="84" spans="1:14" ht="15.75" thickBot="1" x14ac:dyDescent="0.3">
      <c r="A84" s="14">
        <v>76</v>
      </c>
      <c r="B84" s="58" t="s">
        <v>96</v>
      </c>
      <c r="C84" s="58" t="s">
        <v>101</v>
      </c>
      <c r="D84" s="27">
        <f t="shared" si="2"/>
        <v>192.11099999999999</v>
      </c>
      <c r="E84" s="54"/>
      <c r="F84" s="54"/>
      <c r="G84" s="54">
        <v>88.647000000000006</v>
      </c>
      <c r="H84" s="54">
        <v>103.464</v>
      </c>
      <c r="I84" s="54"/>
      <c r="J84" s="58"/>
      <c r="K84" s="58"/>
      <c r="L84" s="58"/>
      <c r="M84" s="58"/>
      <c r="N84" s="62"/>
    </row>
    <row r="85" spans="1:14" ht="15.75" thickBot="1" x14ac:dyDescent="0.3">
      <c r="A85" s="14">
        <v>77</v>
      </c>
      <c r="B85" s="58" t="s">
        <v>96</v>
      </c>
      <c r="C85" s="58" t="s">
        <v>55</v>
      </c>
      <c r="D85" s="27">
        <f t="shared" si="2"/>
        <v>10.998999999999999</v>
      </c>
      <c r="E85" s="54"/>
      <c r="F85" s="54"/>
      <c r="G85" s="54">
        <v>8.4489999999999998</v>
      </c>
      <c r="H85" s="54">
        <v>2.5499999999999998</v>
      </c>
      <c r="I85" s="54"/>
      <c r="J85" s="58"/>
      <c r="K85" s="58"/>
      <c r="L85" s="58"/>
      <c r="M85" s="58"/>
      <c r="N85" s="62"/>
    </row>
    <row r="86" spans="1:14" ht="15.75" thickBot="1" x14ac:dyDescent="0.3">
      <c r="A86" s="14">
        <v>78</v>
      </c>
      <c r="B86" s="58" t="s">
        <v>96</v>
      </c>
      <c r="C86" s="58" t="s">
        <v>102</v>
      </c>
      <c r="D86" s="27">
        <f t="shared" si="2"/>
        <v>2.2839999999999998</v>
      </c>
      <c r="E86" s="54">
        <v>2.2839999999999998</v>
      </c>
      <c r="F86" s="54"/>
      <c r="G86" s="54"/>
      <c r="H86" s="54"/>
      <c r="I86" s="54"/>
      <c r="J86" s="58"/>
      <c r="K86" s="58"/>
      <c r="L86" s="58"/>
      <c r="M86" s="58"/>
      <c r="N86" s="62"/>
    </row>
    <row r="87" spans="1:14" ht="15.75" thickBot="1" x14ac:dyDescent="0.3">
      <c r="A87" s="14">
        <v>79</v>
      </c>
      <c r="B87" s="58" t="s">
        <v>96</v>
      </c>
      <c r="C87" s="58" t="s">
        <v>103</v>
      </c>
      <c r="D87" s="27">
        <f t="shared" si="2"/>
        <v>4.1000000000000002E-2</v>
      </c>
      <c r="E87" s="54"/>
      <c r="F87" s="54"/>
      <c r="G87" s="54"/>
      <c r="H87" s="54">
        <v>4.1000000000000002E-2</v>
      </c>
      <c r="I87" s="54"/>
      <c r="J87" s="58"/>
      <c r="K87" s="58"/>
      <c r="L87" s="58"/>
      <c r="M87" s="58"/>
      <c r="N87" s="62"/>
    </row>
    <row r="88" spans="1:14" ht="15.75" thickBot="1" x14ac:dyDescent="0.3">
      <c r="A88" s="14">
        <v>80</v>
      </c>
      <c r="B88" s="58" t="s">
        <v>96</v>
      </c>
      <c r="C88" s="58" t="s">
        <v>104</v>
      </c>
      <c r="D88" s="27">
        <f t="shared" si="2"/>
        <v>3.395</v>
      </c>
      <c r="E88" s="54"/>
      <c r="F88" s="54"/>
      <c r="G88" s="54">
        <v>1.6950000000000001</v>
      </c>
      <c r="H88" s="54">
        <v>1.7</v>
      </c>
      <c r="I88" s="54"/>
      <c r="J88" s="58"/>
      <c r="K88" s="58"/>
      <c r="L88" s="58"/>
      <c r="M88" s="58"/>
      <c r="N88" s="62"/>
    </row>
    <row r="89" spans="1:14" ht="15.75" thickBot="1" x14ac:dyDescent="0.3">
      <c r="A89" s="14">
        <v>81</v>
      </c>
      <c r="B89" s="58" t="s">
        <v>96</v>
      </c>
      <c r="C89" s="58" t="s">
        <v>105</v>
      </c>
      <c r="D89" s="27">
        <f t="shared" si="2"/>
        <v>2.1680000000000001</v>
      </c>
      <c r="E89" s="54"/>
      <c r="F89" s="54"/>
      <c r="G89" s="54"/>
      <c r="H89" s="54"/>
      <c r="I89" s="54">
        <v>2.1680000000000001</v>
      </c>
      <c r="J89" s="58"/>
      <c r="K89" s="58"/>
      <c r="L89" s="58"/>
      <c r="M89" s="58"/>
      <c r="N89" s="62"/>
    </row>
    <row r="90" spans="1:14" ht="15.75" thickBot="1" x14ac:dyDescent="0.3">
      <c r="A90" s="14">
        <v>82</v>
      </c>
      <c r="B90" s="58" t="s">
        <v>96</v>
      </c>
      <c r="C90" s="58" t="s">
        <v>106</v>
      </c>
      <c r="D90" s="27">
        <f t="shared" si="2"/>
        <v>1.927</v>
      </c>
      <c r="E90" s="54"/>
      <c r="F90" s="54"/>
      <c r="G90" s="54"/>
      <c r="H90" s="54">
        <v>1.927</v>
      </c>
      <c r="I90" s="54"/>
      <c r="J90" s="58"/>
      <c r="K90" s="58"/>
      <c r="L90" s="58"/>
      <c r="M90" s="58"/>
      <c r="N90" s="62"/>
    </row>
    <row r="91" spans="1:14" ht="15.75" thickBot="1" x14ac:dyDescent="0.3">
      <c r="A91" s="14">
        <v>83</v>
      </c>
      <c r="B91" s="58" t="s">
        <v>96</v>
      </c>
      <c r="C91" s="58" t="s">
        <v>107</v>
      </c>
      <c r="D91" s="27">
        <f t="shared" si="2"/>
        <v>1.8519999999999999</v>
      </c>
      <c r="E91" s="54"/>
      <c r="F91" s="54"/>
      <c r="G91" s="58">
        <v>1.702</v>
      </c>
      <c r="H91" s="54">
        <v>0.15</v>
      </c>
      <c r="I91" s="54"/>
      <c r="J91" s="58"/>
      <c r="K91" s="58"/>
      <c r="L91" s="58"/>
      <c r="M91" s="58"/>
      <c r="N91" s="62"/>
    </row>
    <row r="92" spans="1:14" ht="15.75" thickBot="1" x14ac:dyDescent="0.3">
      <c r="A92" s="14">
        <v>84</v>
      </c>
      <c r="B92" s="58" t="s">
        <v>96</v>
      </c>
      <c r="C92" s="58" t="s">
        <v>108</v>
      </c>
      <c r="D92" s="27">
        <f t="shared" si="2"/>
        <v>14.843999999999999</v>
      </c>
      <c r="E92" s="54"/>
      <c r="F92" s="54"/>
      <c r="G92" s="58">
        <v>9.4439999999999991</v>
      </c>
      <c r="H92" s="96">
        <v>5.4</v>
      </c>
      <c r="I92" s="54"/>
      <c r="J92" s="58"/>
      <c r="K92" s="58"/>
      <c r="L92" s="58"/>
      <c r="M92" s="58"/>
      <c r="N92" s="62"/>
    </row>
    <row r="93" spans="1:14" ht="15.75" thickBot="1" x14ac:dyDescent="0.3">
      <c r="A93" s="14">
        <v>85</v>
      </c>
      <c r="B93" s="58" t="s">
        <v>96</v>
      </c>
      <c r="C93" s="58" t="s">
        <v>109</v>
      </c>
      <c r="D93" s="27">
        <f t="shared" si="2"/>
        <v>155.387</v>
      </c>
      <c r="E93" s="54"/>
      <c r="F93" s="54"/>
      <c r="G93" s="58">
        <v>154.559</v>
      </c>
      <c r="H93" s="54">
        <v>0.82799999999999996</v>
      </c>
      <c r="I93" s="54"/>
      <c r="J93" s="58"/>
      <c r="K93" s="58"/>
      <c r="L93" s="58"/>
      <c r="M93" s="58"/>
      <c r="N93" s="62"/>
    </row>
    <row r="94" spans="1:14" ht="15.75" thickBot="1" x14ac:dyDescent="0.3">
      <c r="A94" s="14">
        <v>86</v>
      </c>
      <c r="B94" s="58" t="s">
        <v>96</v>
      </c>
      <c r="C94" s="58" t="s">
        <v>110</v>
      </c>
      <c r="D94" s="27">
        <f t="shared" si="2"/>
        <v>3.2050000000000001</v>
      </c>
      <c r="E94" s="54"/>
      <c r="F94" s="54"/>
      <c r="G94" s="54">
        <v>0.26600000000000001</v>
      </c>
      <c r="H94" s="54">
        <v>2.9390000000000001</v>
      </c>
      <c r="I94" s="54"/>
      <c r="J94" s="58"/>
      <c r="K94" s="58"/>
      <c r="L94" s="58"/>
      <c r="M94" s="58"/>
      <c r="N94" s="62"/>
    </row>
    <row r="95" spans="1:14" ht="15.75" thickBot="1" x14ac:dyDescent="0.3">
      <c r="A95" s="14">
        <v>87</v>
      </c>
      <c r="B95" s="58" t="s">
        <v>96</v>
      </c>
      <c r="C95" s="58" t="s">
        <v>111</v>
      </c>
      <c r="D95" s="27">
        <f t="shared" si="2"/>
        <v>7.6</v>
      </c>
      <c r="E95" s="54"/>
      <c r="F95" s="54"/>
      <c r="G95" s="54">
        <v>2.6</v>
      </c>
      <c r="H95" s="54">
        <v>5</v>
      </c>
      <c r="I95" s="54"/>
      <c r="J95" s="58"/>
      <c r="K95" s="58"/>
      <c r="L95" s="58"/>
      <c r="M95" s="58"/>
      <c r="N95" s="62"/>
    </row>
    <row r="96" spans="1:14" ht="15.75" thickBot="1" x14ac:dyDescent="0.3">
      <c r="A96" s="14">
        <v>88</v>
      </c>
      <c r="B96" s="58" t="s">
        <v>96</v>
      </c>
      <c r="C96" s="58" t="s">
        <v>112</v>
      </c>
      <c r="D96" s="27">
        <f t="shared" si="2"/>
        <v>2.39</v>
      </c>
      <c r="E96" s="54"/>
      <c r="F96" s="54"/>
      <c r="G96" s="54"/>
      <c r="H96" s="96">
        <v>2.39</v>
      </c>
      <c r="I96" s="54"/>
      <c r="J96" s="58"/>
      <c r="K96" s="58"/>
      <c r="L96" s="58"/>
      <c r="M96" s="58"/>
      <c r="N96" s="62"/>
    </row>
    <row r="97" spans="1:14" ht="15.75" thickBot="1" x14ac:dyDescent="0.3">
      <c r="A97" s="14">
        <v>89</v>
      </c>
      <c r="B97" s="58" t="s">
        <v>96</v>
      </c>
      <c r="C97" s="58" t="s">
        <v>37</v>
      </c>
      <c r="D97" s="27">
        <f t="shared" si="2"/>
        <v>4.8570000000000002</v>
      </c>
      <c r="E97" s="54">
        <v>4.8570000000000002</v>
      </c>
      <c r="F97" s="54"/>
      <c r="G97" s="54"/>
      <c r="H97" s="54"/>
      <c r="I97" s="54"/>
      <c r="J97" s="58"/>
      <c r="K97" s="58"/>
      <c r="L97" s="58"/>
      <c r="M97" s="58"/>
      <c r="N97" s="62"/>
    </row>
    <row r="98" spans="1:14" ht="15.75" thickBot="1" x14ac:dyDescent="0.3">
      <c r="A98" s="14">
        <v>90</v>
      </c>
      <c r="B98" s="58" t="s">
        <v>96</v>
      </c>
      <c r="C98" s="58" t="s">
        <v>113</v>
      </c>
      <c r="D98" s="27">
        <f t="shared" si="2"/>
        <v>1.325</v>
      </c>
      <c r="E98" s="54"/>
      <c r="F98" s="54"/>
      <c r="G98" s="54"/>
      <c r="H98" s="54">
        <v>1.325</v>
      </c>
      <c r="I98" s="54"/>
      <c r="J98" s="58"/>
      <c r="K98" s="58"/>
      <c r="L98" s="58"/>
      <c r="M98" s="58"/>
      <c r="N98" s="62"/>
    </row>
    <row r="99" spans="1:14" ht="15.75" thickBot="1" x14ac:dyDescent="0.3">
      <c r="A99" s="14">
        <v>91</v>
      </c>
      <c r="B99" s="58" t="s">
        <v>96</v>
      </c>
      <c r="C99" s="58" t="s">
        <v>114</v>
      </c>
      <c r="D99" s="27">
        <f t="shared" si="2"/>
        <v>2.6469999999999998</v>
      </c>
      <c r="E99" s="54"/>
      <c r="F99" s="54"/>
      <c r="G99" s="54"/>
      <c r="H99" s="54">
        <v>2.6469999999999998</v>
      </c>
      <c r="I99" s="54"/>
      <c r="J99" s="58"/>
      <c r="K99" s="58"/>
      <c r="L99" s="58"/>
      <c r="M99" s="58"/>
      <c r="N99" s="62"/>
    </row>
    <row r="100" spans="1:14" ht="15.75" thickBot="1" x14ac:dyDescent="0.3">
      <c r="A100" s="14">
        <v>92</v>
      </c>
      <c r="B100" s="63" t="s">
        <v>96</v>
      </c>
      <c r="C100" s="63" t="s">
        <v>115</v>
      </c>
      <c r="D100" s="32">
        <f t="shared" si="2"/>
        <v>58.271594999999998</v>
      </c>
      <c r="E100" s="66"/>
      <c r="F100" s="66"/>
      <c r="G100" s="66">
        <v>57.445999999999998</v>
      </c>
      <c r="H100" s="97">
        <v>0.82559500000000008</v>
      </c>
      <c r="I100" s="66"/>
      <c r="J100" s="63"/>
      <c r="K100" s="63"/>
      <c r="L100" s="63"/>
      <c r="M100" s="63"/>
      <c r="N100" s="68"/>
    </row>
    <row r="101" spans="1:14" ht="15.75" thickBot="1" x14ac:dyDescent="0.3">
      <c r="A101" s="14">
        <v>93</v>
      </c>
      <c r="B101" s="69" t="s">
        <v>116</v>
      </c>
      <c r="C101" s="69" t="s">
        <v>117</v>
      </c>
      <c r="D101" s="23">
        <f t="shared" si="2"/>
        <v>92.463999999999999</v>
      </c>
      <c r="E101" s="70">
        <v>59.167999999999999</v>
      </c>
      <c r="F101" s="98">
        <v>19.745999999999999</v>
      </c>
      <c r="G101" s="98">
        <v>13.55</v>
      </c>
      <c r="H101" s="98"/>
      <c r="I101" s="98"/>
      <c r="J101" s="69"/>
      <c r="K101" s="69"/>
      <c r="L101" s="69"/>
      <c r="M101" s="69"/>
      <c r="N101" s="72"/>
    </row>
    <row r="102" spans="1:14" ht="30.75" thickBot="1" x14ac:dyDescent="0.3">
      <c r="A102" s="14">
        <v>94</v>
      </c>
      <c r="B102" s="58" t="s">
        <v>116</v>
      </c>
      <c r="C102" s="59" t="s">
        <v>118</v>
      </c>
      <c r="D102" s="27">
        <f t="shared" si="2"/>
        <v>2.7440000000000002</v>
      </c>
      <c r="E102" s="99">
        <v>0</v>
      </c>
      <c r="F102" s="99">
        <v>0</v>
      </c>
      <c r="G102" s="99">
        <v>2.7440000000000002</v>
      </c>
      <c r="H102" s="99"/>
      <c r="I102" s="99"/>
      <c r="J102" s="58"/>
      <c r="K102" s="58"/>
      <c r="L102" s="58"/>
      <c r="M102" s="58"/>
      <c r="N102" s="62"/>
    </row>
    <row r="103" spans="1:14" ht="30.75" thickBot="1" x14ac:dyDescent="0.3">
      <c r="A103" s="14">
        <v>95</v>
      </c>
      <c r="B103" s="63" t="s">
        <v>116</v>
      </c>
      <c r="C103" s="64" t="s">
        <v>119</v>
      </c>
      <c r="D103" s="32">
        <f t="shared" si="2"/>
        <v>0.38900000000000001</v>
      </c>
      <c r="E103" s="100">
        <v>0</v>
      </c>
      <c r="F103" s="100">
        <v>0</v>
      </c>
      <c r="G103" s="100">
        <v>0.38900000000000001</v>
      </c>
      <c r="H103" s="100"/>
      <c r="I103" s="100"/>
      <c r="J103" s="63"/>
      <c r="K103" s="63"/>
      <c r="L103" s="63"/>
      <c r="M103" s="63"/>
      <c r="N103" s="68"/>
    </row>
    <row r="104" spans="1:14" ht="15.75" thickBot="1" x14ac:dyDescent="0.3">
      <c r="A104" s="14">
        <v>96</v>
      </c>
      <c r="B104" s="69" t="s">
        <v>120</v>
      </c>
      <c r="C104" s="69" t="s">
        <v>121</v>
      </c>
      <c r="D104" s="23">
        <f t="shared" si="2"/>
        <v>399.40699999999998</v>
      </c>
      <c r="E104" s="70"/>
      <c r="F104" s="70"/>
      <c r="G104" s="70">
        <v>153.93299999999999</v>
      </c>
      <c r="H104" s="70">
        <v>245.47399999999999</v>
      </c>
      <c r="I104" s="70"/>
      <c r="J104" s="69"/>
      <c r="K104" s="69"/>
      <c r="L104" s="69"/>
      <c r="M104" s="69"/>
      <c r="N104" s="72"/>
    </row>
    <row r="105" spans="1:14" ht="15.75" thickBot="1" x14ac:dyDescent="0.3">
      <c r="A105" s="14">
        <v>97</v>
      </c>
      <c r="B105" s="58" t="s">
        <v>120</v>
      </c>
      <c r="C105" s="58" t="s">
        <v>122</v>
      </c>
      <c r="D105" s="27">
        <f t="shared" si="2"/>
        <v>9.3840000000000003</v>
      </c>
      <c r="E105" s="54"/>
      <c r="F105" s="54"/>
      <c r="G105" s="54">
        <v>8.1140000000000008</v>
      </c>
      <c r="H105" s="54">
        <v>1.27</v>
      </c>
      <c r="I105" s="54"/>
      <c r="J105" s="58"/>
      <c r="K105" s="58"/>
      <c r="L105" s="58"/>
      <c r="M105" s="58"/>
      <c r="N105" s="62"/>
    </row>
    <row r="106" spans="1:14" ht="15.75" thickBot="1" x14ac:dyDescent="0.3">
      <c r="A106" s="14">
        <v>98</v>
      </c>
      <c r="B106" s="58" t="s">
        <v>120</v>
      </c>
      <c r="C106" s="58" t="s">
        <v>123</v>
      </c>
      <c r="D106" s="27">
        <f t="shared" si="2"/>
        <v>14.464</v>
      </c>
      <c r="E106" s="54"/>
      <c r="F106" s="54"/>
      <c r="G106" s="54">
        <v>11.779</v>
      </c>
      <c r="H106" s="54">
        <v>2.6850000000000001</v>
      </c>
      <c r="I106" s="54"/>
      <c r="J106" s="58"/>
      <c r="K106" s="58"/>
      <c r="L106" s="58"/>
      <c r="M106" s="101"/>
      <c r="N106" s="62"/>
    </row>
    <row r="107" spans="1:14" ht="15.75" thickBot="1" x14ac:dyDescent="0.3">
      <c r="A107" s="14">
        <v>99</v>
      </c>
      <c r="B107" s="58" t="s">
        <v>120</v>
      </c>
      <c r="C107" s="81" t="s">
        <v>92</v>
      </c>
      <c r="D107" s="102">
        <f>SUM(E107:I107)</f>
        <v>28.830000000000002</v>
      </c>
      <c r="E107" s="77"/>
      <c r="F107" s="77"/>
      <c r="G107" s="77">
        <v>20.138000000000002</v>
      </c>
      <c r="H107" s="77">
        <v>8.6920000000000002</v>
      </c>
      <c r="I107" s="77"/>
      <c r="J107" s="81"/>
      <c r="K107" s="81"/>
      <c r="L107" s="81"/>
      <c r="M107" s="103"/>
      <c r="N107" s="82"/>
    </row>
    <row r="108" spans="1:14" ht="15.75" thickBot="1" x14ac:dyDescent="0.3">
      <c r="A108" s="14">
        <v>100</v>
      </c>
      <c r="B108" s="63" t="s">
        <v>120</v>
      </c>
      <c r="C108" s="63" t="s">
        <v>124</v>
      </c>
      <c r="D108" s="32">
        <f t="shared" si="2"/>
        <v>12.384</v>
      </c>
      <c r="E108" s="66"/>
      <c r="F108" s="66"/>
      <c r="G108" s="66">
        <v>8.1240000000000006</v>
      </c>
      <c r="H108" s="66">
        <v>4.26</v>
      </c>
      <c r="I108" s="66"/>
      <c r="J108" s="63"/>
      <c r="K108" s="63"/>
      <c r="L108" s="63"/>
      <c r="M108" s="63"/>
      <c r="N108" s="68"/>
    </row>
    <row r="109" spans="1:14" ht="15.75" thickBot="1" x14ac:dyDescent="0.3">
      <c r="A109" s="14">
        <v>101</v>
      </c>
      <c r="B109" s="69" t="s">
        <v>125</v>
      </c>
      <c r="C109" s="69" t="s">
        <v>126</v>
      </c>
      <c r="D109" s="104">
        <f t="shared" si="2"/>
        <v>74.73299999999999</v>
      </c>
      <c r="E109" s="69">
        <v>17.306999999999999</v>
      </c>
      <c r="F109" s="69"/>
      <c r="G109" s="69">
        <v>47.568999999999996</v>
      </c>
      <c r="H109" s="69">
        <v>9.8570000000000011</v>
      </c>
      <c r="I109" s="69"/>
      <c r="J109" s="69"/>
      <c r="K109" s="69"/>
      <c r="L109" s="69"/>
      <c r="M109" s="69"/>
      <c r="N109" s="72"/>
    </row>
    <row r="110" spans="1:14" ht="15.75" thickBot="1" x14ac:dyDescent="0.3">
      <c r="A110" s="14">
        <v>102</v>
      </c>
      <c r="B110" s="58" t="s">
        <v>125</v>
      </c>
      <c r="C110" s="58" t="s">
        <v>127</v>
      </c>
      <c r="D110" s="87">
        <f t="shared" si="2"/>
        <v>73.289000000000001</v>
      </c>
      <c r="E110" s="58"/>
      <c r="F110" s="58"/>
      <c r="G110" s="58">
        <f>3.4+40.343</f>
        <v>43.743000000000002</v>
      </c>
      <c r="H110" s="58">
        <f>6.553+22.993</f>
        <v>29.545999999999999</v>
      </c>
      <c r="I110" s="58"/>
      <c r="J110" s="58"/>
      <c r="K110" s="58"/>
      <c r="L110" s="58"/>
      <c r="M110" s="58"/>
      <c r="N110" s="62"/>
    </row>
    <row r="111" spans="1:14" ht="15.75" thickBot="1" x14ac:dyDescent="0.3">
      <c r="A111" s="14">
        <v>103</v>
      </c>
      <c r="B111" s="58" t="s">
        <v>125</v>
      </c>
      <c r="C111" s="58" t="s">
        <v>128</v>
      </c>
      <c r="D111" s="87">
        <f t="shared" si="2"/>
        <v>17.260999999999999</v>
      </c>
      <c r="E111" s="58"/>
      <c r="F111" s="58"/>
      <c r="G111" s="58">
        <v>11.901999999999999</v>
      </c>
      <c r="H111" s="58">
        <v>5.359</v>
      </c>
      <c r="I111" s="58"/>
      <c r="J111" s="58"/>
      <c r="K111" s="58"/>
      <c r="L111" s="58"/>
      <c r="M111" s="58"/>
      <c r="N111" s="62"/>
    </row>
    <row r="112" spans="1:14" ht="15.75" thickBot="1" x14ac:dyDescent="0.3">
      <c r="A112" s="14">
        <v>104</v>
      </c>
      <c r="B112" s="58" t="s">
        <v>125</v>
      </c>
      <c r="C112" s="58" t="s">
        <v>129</v>
      </c>
      <c r="D112" s="87">
        <f t="shared" si="2"/>
        <v>31.827999999999999</v>
      </c>
      <c r="E112" s="58"/>
      <c r="F112" s="58">
        <v>3.1850000000000001</v>
      </c>
      <c r="G112" s="58">
        <v>25.426000000000002</v>
      </c>
      <c r="H112" s="58">
        <v>3.2170000000000001</v>
      </c>
      <c r="I112" s="58"/>
      <c r="J112" s="58"/>
      <c r="K112" s="58"/>
      <c r="L112" s="58"/>
      <c r="M112" s="58"/>
      <c r="N112" s="62"/>
    </row>
    <row r="113" spans="1:14" ht="15.75" thickBot="1" x14ac:dyDescent="0.3">
      <c r="A113" s="14">
        <v>105</v>
      </c>
      <c r="B113" s="58" t="s">
        <v>125</v>
      </c>
      <c r="C113" s="58" t="s">
        <v>130</v>
      </c>
      <c r="D113" s="87">
        <f t="shared" si="2"/>
        <v>3.2629999999999999</v>
      </c>
      <c r="E113" s="58"/>
      <c r="F113" s="58"/>
      <c r="G113" s="58">
        <v>3.2629999999999999</v>
      </c>
      <c r="H113" s="58"/>
      <c r="I113" s="58"/>
      <c r="J113" s="58"/>
      <c r="K113" s="58"/>
      <c r="L113" s="58"/>
      <c r="M113" s="58"/>
      <c r="N113" s="62"/>
    </row>
    <row r="114" spans="1:14" ht="15.75" thickBot="1" x14ac:dyDescent="0.3">
      <c r="A114" s="14">
        <v>106</v>
      </c>
      <c r="B114" s="58" t="s">
        <v>125</v>
      </c>
      <c r="C114" s="58" t="s">
        <v>131</v>
      </c>
      <c r="D114" s="87">
        <f t="shared" si="2"/>
        <v>1.389</v>
      </c>
      <c r="E114" s="58"/>
      <c r="F114" s="58"/>
      <c r="G114" s="58"/>
      <c r="H114" s="58">
        <v>1.389</v>
      </c>
      <c r="I114" s="58"/>
      <c r="J114" s="58"/>
      <c r="K114" s="58"/>
      <c r="L114" s="58"/>
      <c r="M114" s="58"/>
      <c r="N114" s="62"/>
    </row>
    <row r="115" spans="1:14" ht="15.75" thickBot="1" x14ac:dyDescent="0.3">
      <c r="A115" s="14">
        <v>107</v>
      </c>
      <c r="B115" s="63" t="s">
        <v>125</v>
      </c>
      <c r="C115" s="63" t="s">
        <v>132</v>
      </c>
      <c r="D115" s="105">
        <f t="shared" si="2"/>
        <v>1.24</v>
      </c>
      <c r="E115" s="63"/>
      <c r="F115" s="63"/>
      <c r="G115" s="63">
        <v>1.24</v>
      </c>
      <c r="H115" s="63"/>
      <c r="I115" s="63"/>
      <c r="J115" s="63"/>
      <c r="K115" s="63"/>
      <c r="L115" s="63"/>
      <c r="M115" s="63"/>
      <c r="N115" s="68"/>
    </row>
    <row r="116" spans="1:14" ht="15.75" thickBot="1" x14ac:dyDescent="0.3">
      <c r="A116" s="14">
        <v>108</v>
      </c>
      <c r="B116" s="69" t="s">
        <v>133</v>
      </c>
      <c r="C116" s="69" t="s">
        <v>134</v>
      </c>
      <c r="D116" s="104">
        <f t="shared" ref="D116:D134" si="3">SUM(E116:H116)</f>
        <v>185.976</v>
      </c>
      <c r="E116" s="106">
        <v>5.0510000000000002</v>
      </c>
      <c r="F116" s="27">
        <v>0</v>
      </c>
      <c r="G116" s="27">
        <v>121.854</v>
      </c>
      <c r="H116" s="27">
        <v>59.070999999999998</v>
      </c>
      <c r="I116" s="69"/>
      <c r="J116" s="69"/>
      <c r="K116" s="69"/>
      <c r="L116" s="69"/>
      <c r="M116" s="69"/>
      <c r="N116" s="72"/>
    </row>
    <row r="117" spans="1:14" ht="15.75" thickBot="1" x14ac:dyDescent="0.3">
      <c r="A117" s="14">
        <v>109</v>
      </c>
      <c r="B117" s="58" t="s">
        <v>133</v>
      </c>
      <c r="C117" s="58" t="s">
        <v>135</v>
      </c>
      <c r="D117" s="87">
        <f t="shared" si="3"/>
        <v>21.365000000000002</v>
      </c>
      <c r="E117" s="27">
        <v>0</v>
      </c>
      <c r="F117" s="27">
        <v>0</v>
      </c>
      <c r="G117" s="27">
        <v>3.516</v>
      </c>
      <c r="H117" s="27">
        <v>17.849</v>
      </c>
      <c r="I117" s="58"/>
      <c r="J117" s="58"/>
      <c r="K117" s="58"/>
      <c r="L117" s="58"/>
      <c r="M117" s="58"/>
      <c r="N117" s="62"/>
    </row>
    <row r="118" spans="1:14" ht="15.75" thickBot="1" x14ac:dyDescent="0.3">
      <c r="A118" s="14">
        <v>110</v>
      </c>
      <c r="B118" s="58" t="s">
        <v>133</v>
      </c>
      <c r="C118" s="58" t="s">
        <v>136</v>
      </c>
      <c r="D118" s="87">
        <f t="shared" si="3"/>
        <v>3.5379999999999998</v>
      </c>
      <c r="E118" s="27">
        <v>0</v>
      </c>
      <c r="F118" s="27">
        <v>0</v>
      </c>
      <c r="G118" s="27">
        <v>0</v>
      </c>
      <c r="H118" s="27">
        <v>3.5379999999999998</v>
      </c>
      <c r="I118" s="58"/>
      <c r="J118" s="58"/>
      <c r="K118" s="58"/>
      <c r="L118" s="58"/>
      <c r="M118" s="58"/>
      <c r="N118" s="62"/>
    </row>
    <row r="119" spans="1:14" ht="15.75" thickBot="1" x14ac:dyDescent="0.3">
      <c r="A119" s="14">
        <v>111</v>
      </c>
      <c r="B119" s="58" t="s">
        <v>133</v>
      </c>
      <c r="C119" s="58" t="s">
        <v>137</v>
      </c>
      <c r="D119" s="87">
        <f t="shared" si="3"/>
        <v>7.2370000000000001</v>
      </c>
      <c r="E119" s="27">
        <v>0</v>
      </c>
      <c r="F119" s="27">
        <v>0</v>
      </c>
      <c r="G119" s="27">
        <v>7.2370000000000001</v>
      </c>
      <c r="H119" s="27">
        <v>0</v>
      </c>
      <c r="I119" s="58"/>
      <c r="J119" s="58"/>
      <c r="K119" s="58"/>
      <c r="L119" s="58"/>
      <c r="M119" s="58"/>
      <c r="N119" s="62"/>
    </row>
    <row r="120" spans="1:14" ht="15.75" thickBot="1" x14ac:dyDescent="0.3">
      <c r="A120" s="14">
        <v>112</v>
      </c>
      <c r="B120" s="58" t="s">
        <v>133</v>
      </c>
      <c r="C120" s="58" t="s">
        <v>138</v>
      </c>
      <c r="D120" s="87">
        <f t="shared" si="3"/>
        <v>0</v>
      </c>
      <c r="E120" s="27">
        <v>0</v>
      </c>
      <c r="F120" s="27">
        <v>0</v>
      </c>
      <c r="G120" s="27">
        <v>0</v>
      </c>
      <c r="H120" s="27">
        <v>0</v>
      </c>
      <c r="I120" s="58"/>
      <c r="J120" s="58"/>
      <c r="K120" s="58"/>
      <c r="L120" s="58"/>
      <c r="M120" s="58"/>
      <c r="N120" s="62"/>
    </row>
    <row r="121" spans="1:14" ht="15.75" thickBot="1" x14ac:dyDescent="0.3">
      <c r="A121" s="14">
        <v>113</v>
      </c>
      <c r="B121" s="58" t="s">
        <v>133</v>
      </c>
      <c r="C121" s="58" t="s">
        <v>139</v>
      </c>
      <c r="D121" s="87">
        <f t="shared" si="3"/>
        <v>3.3210000000000002</v>
      </c>
      <c r="E121" s="27">
        <v>0</v>
      </c>
      <c r="F121" s="27">
        <v>0</v>
      </c>
      <c r="G121" s="27">
        <v>0</v>
      </c>
      <c r="H121" s="27">
        <v>3.3210000000000002</v>
      </c>
      <c r="I121" s="58"/>
      <c r="J121" s="58"/>
      <c r="K121" s="58"/>
      <c r="L121" s="58"/>
      <c r="M121" s="58"/>
      <c r="N121" s="62"/>
    </row>
    <row r="122" spans="1:14" ht="15.75" thickBot="1" x14ac:dyDescent="0.3">
      <c r="A122" s="14">
        <v>114</v>
      </c>
      <c r="B122" s="58" t="s">
        <v>133</v>
      </c>
      <c r="C122" s="58" t="s">
        <v>140</v>
      </c>
      <c r="D122" s="87">
        <f t="shared" si="3"/>
        <v>5.3159999999999998</v>
      </c>
      <c r="E122" s="27">
        <v>0</v>
      </c>
      <c r="F122" s="27">
        <v>0</v>
      </c>
      <c r="G122" s="27">
        <v>0</v>
      </c>
      <c r="H122" s="27">
        <v>5.3159999999999998</v>
      </c>
      <c r="I122" s="58"/>
      <c r="J122" s="58"/>
      <c r="K122" s="58"/>
      <c r="L122" s="58"/>
      <c r="M122" s="58"/>
      <c r="N122" s="62"/>
    </row>
    <row r="123" spans="1:14" ht="15.75" thickBot="1" x14ac:dyDescent="0.3">
      <c r="A123" s="14">
        <v>115</v>
      </c>
      <c r="B123" s="58" t="s">
        <v>133</v>
      </c>
      <c r="C123" s="58" t="s">
        <v>141</v>
      </c>
      <c r="D123" s="87">
        <f t="shared" si="3"/>
        <v>13.952</v>
      </c>
      <c r="E123" s="27">
        <v>0</v>
      </c>
      <c r="F123" s="27">
        <v>0</v>
      </c>
      <c r="G123" s="27">
        <v>0</v>
      </c>
      <c r="H123" s="27">
        <v>13.952</v>
      </c>
      <c r="I123" s="58"/>
      <c r="J123" s="58"/>
      <c r="K123" s="58"/>
      <c r="L123" s="58"/>
      <c r="M123" s="58"/>
      <c r="N123" s="62"/>
    </row>
    <row r="124" spans="1:14" ht="15.75" thickBot="1" x14ac:dyDescent="0.3">
      <c r="A124" s="14">
        <v>116</v>
      </c>
      <c r="B124" s="58" t="s">
        <v>133</v>
      </c>
      <c r="C124" s="58" t="s">
        <v>142</v>
      </c>
      <c r="D124" s="87">
        <f t="shared" si="3"/>
        <v>7.0949999999999998</v>
      </c>
      <c r="E124" s="27">
        <v>0</v>
      </c>
      <c r="F124" s="27">
        <v>0</v>
      </c>
      <c r="G124" s="27">
        <v>5.0979999999999999</v>
      </c>
      <c r="H124" s="27">
        <v>1.9970000000000001</v>
      </c>
      <c r="I124" s="58"/>
      <c r="J124" s="58"/>
      <c r="K124" s="58"/>
      <c r="L124" s="58"/>
      <c r="M124" s="58"/>
      <c r="N124" s="62"/>
    </row>
    <row r="125" spans="1:14" ht="15.75" thickBot="1" x14ac:dyDescent="0.3">
      <c r="A125" s="14">
        <v>117</v>
      </c>
      <c r="B125" s="58" t="s">
        <v>133</v>
      </c>
      <c r="C125" s="58" t="s">
        <v>143</v>
      </c>
      <c r="D125" s="87">
        <f t="shared" si="3"/>
        <v>79.894999999999996</v>
      </c>
      <c r="E125" s="27">
        <v>0</v>
      </c>
      <c r="F125" s="27">
        <v>0</v>
      </c>
      <c r="G125" s="27">
        <v>79.894999999999996</v>
      </c>
      <c r="H125" s="27">
        <v>0</v>
      </c>
      <c r="I125" s="58"/>
      <c r="J125" s="58"/>
      <c r="K125" s="58"/>
      <c r="L125" s="58"/>
      <c r="M125" s="58"/>
      <c r="N125" s="62"/>
    </row>
    <row r="126" spans="1:14" ht="15.75" thickBot="1" x14ac:dyDescent="0.3">
      <c r="A126" s="14">
        <v>118</v>
      </c>
      <c r="B126" s="58" t="s">
        <v>133</v>
      </c>
      <c r="C126" s="58" t="s">
        <v>144</v>
      </c>
      <c r="D126" s="87">
        <f t="shared" si="3"/>
        <v>8.1319999999999997</v>
      </c>
      <c r="E126" s="27">
        <v>0</v>
      </c>
      <c r="F126" s="27">
        <v>0</v>
      </c>
      <c r="G126" s="27">
        <v>3.6179999999999999</v>
      </c>
      <c r="H126" s="27">
        <v>4.5140000000000002</v>
      </c>
      <c r="I126" s="58"/>
      <c r="J126" s="58"/>
      <c r="K126" s="58"/>
      <c r="L126" s="58"/>
      <c r="M126" s="58"/>
      <c r="N126" s="62"/>
    </row>
    <row r="127" spans="1:14" ht="15.75" thickBot="1" x14ac:dyDescent="0.3">
      <c r="A127" s="14">
        <v>119</v>
      </c>
      <c r="B127" s="63" t="s">
        <v>133</v>
      </c>
      <c r="C127" s="63" t="s">
        <v>145</v>
      </c>
      <c r="D127" s="107">
        <f t="shared" si="3"/>
        <v>10.818999999999999</v>
      </c>
      <c r="E127" s="27">
        <v>3.0619999999999998</v>
      </c>
      <c r="F127" s="27">
        <v>0</v>
      </c>
      <c r="G127" s="27">
        <v>0</v>
      </c>
      <c r="H127" s="27">
        <v>7.7569999999999997</v>
      </c>
      <c r="I127" s="63"/>
      <c r="J127" s="63"/>
      <c r="K127" s="63"/>
      <c r="L127" s="63"/>
      <c r="M127" s="63"/>
      <c r="N127" s="68"/>
    </row>
    <row r="128" spans="1:14" ht="15.75" thickBot="1" x14ac:dyDescent="0.3">
      <c r="A128" s="14">
        <v>120</v>
      </c>
      <c r="B128" s="69" t="s">
        <v>146</v>
      </c>
      <c r="C128" s="69" t="s">
        <v>147</v>
      </c>
      <c r="D128" s="108">
        <f t="shared" si="3"/>
        <v>507.113</v>
      </c>
      <c r="E128" s="69">
        <v>27.765999999999998</v>
      </c>
      <c r="F128" s="69">
        <v>4.1269999999999998</v>
      </c>
      <c r="G128" s="69">
        <v>291.21800000000002</v>
      </c>
      <c r="H128" s="69">
        <v>184.00200000000001</v>
      </c>
      <c r="I128" s="69"/>
      <c r="J128" s="69"/>
      <c r="K128" s="69"/>
      <c r="L128" s="69"/>
      <c r="M128" s="69"/>
      <c r="N128" s="72"/>
    </row>
    <row r="129" spans="1:14" ht="15.75" thickBot="1" x14ac:dyDescent="0.3">
      <c r="A129" s="14">
        <v>121</v>
      </c>
      <c r="B129" s="69" t="s">
        <v>146</v>
      </c>
      <c r="C129" s="51" t="s">
        <v>148</v>
      </c>
      <c r="D129" s="109">
        <f t="shared" ref="D129" si="4">SUM(E129:I129)</f>
        <v>2.9169999999999998</v>
      </c>
      <c r="E129" s="51"/>
      <c r="F129" s="51"/>
      <c r="G129" s="51">
        <v>2.9169999999999998</v>
      </c>
      <c r="H129" s="51"/>
      <c r="I129" s="51"/>
      <c r="J129" s="51"/>
      <c r="K129" s="51"/>
      <c r="L129" s="51"/>
      <c r="M129" s="51"/>
      <c r="N129" s="92"/>
    </row>
    <row r="130" spans="1:14" ht="15.75" thickBot="1" x14ac:dyDescent="0.3">
      <c r="A130" s="14">
        <v>122</v>
      </c>
      <c r="B130" s="58" t="s">
        <v>146</v>
      </c>
      <c r="C130" s="58" t="s">
        <v>149</v>
      </c>
      <c r="D130" s="110">
        <f t="shared" si="3"/>
        <v>12.781000000000001</v>
      </c>
      <c r="E130" s="58"/>
      <c r="F130" s="58"/>
      <c r="G130" s="58">
        <v>12.781000000000001</v>
      </c>
      <c r="H130" s="58"/>
      <c r="I130" s="58"/>
      <c r="J130" s="58"/>
      <c r="K130" s="58"/>
      <c r="L130" s="58"/>
      <c r="M130" s="58"/>
      <c r="N130" s="62"/>
    </row>
    <row r="131" spans="1:14" ht="15.75" thickBot="1" x14ac:dyDescent="0.3">
      <c r="A131" s="14">
        <v>123</v>
      </c>
      <c r="B131" s="81" t="s">
        <v>146</v>
      </c>
      <c r="C131" s="81" t="s">
        <v>150</v>
      </c>
      <c r="D131" s="110">
        <f t="shared" si="3"/>
        <v>12.908999999999999</v>
      </c>
      <c r="E131" s="81"/>
      <c r="F131" s="81"/>
      <c r="G131" s="81">
        <v>7.4050000000000002</v>
      </c>
      <c r="H131" s="81">
        <v>5.5039999999999996</v>
      </c>
      <c r="I131" s="81"/>
      <c r="J131" s="81"/>
      <c r="K131" s="81"/>
      <c r="L131" s="81"/>
      <c r="M131" s="81"/>
      <c r="N131" s="82"/>
    </row>
    <row r="132" spans="1:14" ht="15.75" thickBot="1" x14ac:dyDescent="0.3">
      <c r="A132" s="14">
        <v>124</v>
      </c>
      <c r="B132" s="81" t="s">
        <v>146</v>
      </c>
      <c r="C132" s="81" t="s">
        <v>151</v>
      </c>
      <c r="D132" s="110">
        <f t="shared" si="3"/>
        <v>10.987</v>
      </c>
      <c r="E132" s="81"/>
      <c r="F132" s="81"/>
      <c r="G132" s="81">
        <v>1.9139999999999999</v>
      </c>
      <c r="H132" s="81">
        <v>9.0730000000000004</v>
      </c>
      <c r="I132" s="81"/>
      <c r="J132" s="81"/>
      <c r="K132" s="81"/>
      <c r="L132" s="81"/>
      <c r="M132" s="81"/>
      <c r="N132" s="82"/>
    </row>
    <row r="133" spans="1:14" ht="15.75" thickBot="1" x14ac:dyDescent="0.3">
      <c r="A133" s="14">
        <v>125</v>
      </c>
      <c r="B133" s="81" t="s">
        <v>146</v>
      </c>
      <c r="C133" s="81" t="s">
        <v>152</v>
      </c>
      <c r="D133" s="111">
        <f t="shared" si="3"/>
        <v>8.7789999999999999</v>
      </c>
      <c r="E133" s="81"/>
      <c r="F133" s="81"/>
      <c r="G133" s="81">
        <v>6.1050000000000004</v>
      </c>
      <c r="H133" s="81">
        <v>2.6739999999999999</v>
      </c>
      <c r="I133" s="81"/>
      <c r="J133" s="81"/>
      <c r="K133" s="81"/>
      <c r="L133" s="81"/>
      <c r="M133" s="81"/>
      <c r="N133" s="82"/>
    </row>
    <row r="134" spans="1:14" s="58" customFormat="1" ht="15.75" thickBot="1" x14ac:dyDescent="0.3">
      <c r="A134" s="14">
        <v>126</v>
      </c>
      <c r="B134" s="58" t="s">
        <v>146</v>
      </c>
      <c r="C134" s="58" t="s">
        <v>153</v>
      </c>
      <c r="D134" s="110">
        <f t="shared" si="3"/>
        <v>4.2329999999999997</v>
      </c>
      <c r="H134" s="58">
        <v>4.2329999999999997</v>
      </c>
    </row>
    <row r="135" spans="1:14" ht="15.75" thickBot="1" x14ac:dyDescent="0.3">
      <c r="A135" s="14">
        <v>127</v>
      </c>
      <c r="B135" s="51" t="s">
        <v>154</v>
      </c>
      <c r="C135" s="51" t="s">
        <v>155</v>
      </c>
      <c r="D135" s="32">
        <f>SUM(E135:H135)</f>
        <v>101.33600000000001</v>
      </c>
      <c r="E135" s="112"/>
      <c r="F135" s="113">
        <v>4.0309999999999997</v>
      </c>
      <c r="G135" s="113">
        <v>97.305000000000007</v>
      </c>
      <c r="H135" s="112"/>
      <c r="I135" s="112"/>
      <c r="J135" s="51"/>
      <c r="K135" s="51"/>
      <c r="L135" s="51"/>
      <c r="M135" s="51"/>
      <c r="N135" s="92"/>
    </row>
    <row r="136" spans="1:14" ht="15.75" thickBot="1" x14ac:dyDescent="0.3">
      <c r="A136" s="14">
        <v>128</v>
      </c>
      <c r="B136" s="58" t="s">
        <v>154</v>
      </c>
      <c r="C136" s="58" t="s">
        <v>92</v>
      </c>
      <c r="D136" s="32">
        <f>SUM(E136:H136)</f>
        <v>21.622999999999998</v>
      </c>
      <c r="E136" s="114">
        <v>3.149</v>
      </c>
      <c r="F136" s="114">
        <v>0</v>
      </c>
      <c r="G136" s="114">
        <v>12.042</v>
      </c>
      <c r="H136" s="114">
        <v>6.4319999999999995</v>
      </c>
      <c r="I136" s="87"/>
      <c r="J136" s="58"/>
      <c r="K136" s="58"/>
      <c r="L136" s="58"/>
      <c r="M136" s="58"/>
      <c r="N136" s="62"/>
    </row>
    <row r="137" spans="1:14" ht="15.75" thickBot="1" x14ac:dyDescent="0.3">
      <c r="A137" s="14">
        <v>129</v>
      </c>
      <c r="B137" s="63" t="s">
        <v>154</v>
      </c>
      <c r="C137" s="63" t="s">
        <v>156</v>
      </c>
      <c r="D137" s="32">
        <f>SUM(E137:H137)</f>
        <v>3.1840000000000002</v>
      </c>
      <c r="E137" s="107"/>
      <c r="F137" s="107"/>
      <c r="G137" s="107"/>
      <c r="H137" s="107">
        <v>3.1840000000000002</v>
      </c>
      <c r="I137" s="107"/>
      <c r="J137" s="63"/>
      <c r="K137" s="63"/>
      <c r="L137" s="63"/>
      <c r="M137" s="63"/>
      <c r="N137" s="68"/>
    </row>
    <row r="138" spans="1:14" ht="15.75" thickBot="1" x14ac:dyDescent="0.3">
      <c r="A138" s="14">
        <v>130</v>
      </c>
      <c r="B138" s="83" t="s">
        <v>157</v>
      </c>
      <c r="C138" s="83" t="s">
        <v>158</v>
      </c>
      <c r="D138" s="115">
        <f t="shared" ref="D138:D148" si="5">SUM(E138:H138)</f>
        <v>33787.712</v>
      </c>
      <c r="E138" s="115">
        <v>33787.712</v>
      </c>
      <c r="F138" s="83"/>
      <c r="G138" s="83"/>
      <c r="H138" s="83"/>
      <c r="I138" s="83"/>
      <c r="J138" s="83"/>
      <c r="K138" s="83"/>
      <c r="L138" s="83"/>
      <c r="M138" s="83"/>
      <c r="N138" s="86"/>
    </row>
    <row r="139" spans="1:14" ht="15.75" thickBot="1" x14ac:dyDescent="0.3">
      <c r="A139" s="14">
        <v>131</v>
      </c>
      <c r="B139" s="116" t="s">
        <v>157</v>
      </c>
      <c r="C139" s="116" t="s">
        <v>159</v>
      </c>
      <c r="D139" s="117">
        <f>SUM(E139:H139)</f>
        <v>706.928</v>
      </c>
      <c r="E139" s="83"/>
      <c r="F139" s="83">
        <v>706.928</v>
      </c>
      <c r="G139" s="118"/>
      <c r="H139" s="118"/>
      <c r="I139" s="83"/>
      <c r="J139" s="83"/>
      <c r="K139" s="83"/>
      <c r="L139" s="83"/>
      <c r="M139" s="83"/>
      <c r="N139" s="86"/>
    </row>
    <row r="140" spans="1:14" ht="15.75" thickBot="1" x14ac:dyDescent="0.3">
      <c r="A140" s="14">
        <v>132</v>
      </c>
      <c r="B140" s="58" t="s">
        <v>160</v>
      </c>
      <c r="C140" s="58" t="s">
        <v>158</v>
      </c>
      <c r="D140" s="110">
        <f>SUM(E140:H140)</f>
        <v>1797.8679999999999</v>
      </c>
      <c r="E140" s="116">
        <f>1520.906+2.897</f>
        <v>1523.8029999999999</v>
      </c>
      <c r="F140" s="2">
        <v>5.5759999999999996</v>
      </c>
      <c r="G140" s="119">
        <v>195.22</v>
      </c>
      <c r="H140" s="2">
        <v>73.269000000000005</v>
      </c>
      <c r="I140" s="83"/>
      <c r="J140" s="83"/>
      <c r="K140" s="83"/>
      <c r="L140" s="83"/>
      <c r="M140" s="83"/>
      <c r="N140" s="86"/>
    </row>
    <row r="141" spans="1:14" ht="15.75" thickBot="1" x14ac:dyDescent="0.3">
      <c r="A141" s="14">
        <v>133</v>
      </c>
      <c r="B141" s="58" t="s">
        <v>160</v>
      </c>
      <c r="C141" s="58" t="s">
        <v>77</v>
      </c>
      <c r="D141" s="110">
        <f>SUM(E141:H141)</f>
        <v>5.4649999999999999</v>
      </c>
      <c r="E141" s="58"/>
      <c r="F141" s="58"/>
      <c r="G141" s="58">
        <v>1.9259999999999999</v>
      </c>
      <c r="H141" s="58">
        <v>3.5390000000000001</v>
      </c>
      <c r="I141" s="58"/>
      <c r="J141" s="58"/>
      <c r="K141" s="58"/>
      <c r="L141" s="58"/>
      <c r="M141" s="58"/>
      <c r="N141" s="58"/>
    </row>
    <row r="142" spans="1:14" ht="15.75" thickBot="1" x14ac:dyDescent="0.3">
      <c r="A142" s="14">
        <v>134</v>
      </c>
      <c r="B142" s="58" t="s">
        <v>160</v>
      </c>
      <c r="C142" s="58" t="s">
        <v>161</v>
      </c>
      <c r="D142" s="110">
        <f t="shared" ref="D142:D147" si="6">SUM(E142:H142)</f>
        <v>0</v>
      </c>
      <c r="E142" s="58"/>
      <c r="F142" s="58"/>
      <c r="G142" s="88"/>
      <c r="H142" s="58"/>
      <c r="I142" s="58"/>
      <c r="J142" s="58"/>
      <c r="K142" s="58"/>
      <c r="L142" s="58"/>
      <c r="M142" s="58"/>
      <c r="N142" s="58"/>
    </row>
    <row r="143" spans="1:14" ht="15.75" thickBot="1" x14ac:dyDescent="0.3">
      <c r="A143" s="14">
        <v>135</v>
      </c>
      <c r="B143" s="58" t="s">
        <v>160</v>
      </c>
      <c r="C143" s="58" t="s">
        <v>144</v>
      </c>
      <c r="D143" s="110">
        <f t="shared" si="6"/>
        <v>1.6970000000000001</v>
      </c>
      <c r="E143" s="58"/>
      <c r="F143" s="58"/>
      <c r="G143" s="58"/>
      <c r="H143" s="58">
        <v>1.6970000000000001</v>
      </c>
      <c r="I143" s="58"/>
      <c r="J143" s="58"/>
      <c r="K143" s="58"/>
      <c r="L143" s="58"/>
      <c r="M143" s="58"/>
      <c r="N143" s="58"/>
    </row>
    <row r="144" spans="1:14" ht="15.75" thickBot="1" x14ac:dyDescent="0.3">
      <c r="A144" s="14">
        <v>136</v>
      </c>
      <c r="B144" s="58" t="s">
        <v>160</v>
      </c>
      <c r="C144" s="58" t="s">
        <v>162</v>
      </c>
      <c r="D144" s="110">
        <f t="shared" si="6"/>
        <v>2.9340000000000002</v>
      </c>
      <c r="E144" s="58"/>
      <c r="F144" s="58"/>
      <c r="G144" s="58">
        <v>2.9340000000000002</v>
      </c>
      <c r="H144" s="58"/>
      <c r="I144" s="58"/>
      <c r="J144" s="58"/>
      <c r="K144" s="58"/>
      <c r="L144" s="58"/>
      <c r="M144" s="58"/>
      <c r="N144" s="58"/>
    </row>
    <row r="145" spans="1:14" ht="15.75" thickBot="1" x14ac:dyDescent="0.3">
      <c r="A145" s="14">
        <v>137</v>
      </c>
      <c r="B145" s="58" t="s">
        <v>160</v>
      </c>
      <c r="C145" s="58" t="s">
        <v>163</v>
      </c>
      <c r="D145" s="110">
        <f t="shared" si="6"/>
        <v>4.7869999999999999</v>
      </c>
      <c r="E145" s="58"/>
      <c r="F145" s="58"/>
      <c r="G145" s="58">
        <v>4.7869999999999999</v>
      </c>
      <c r="H145" s="58"/>
      <c r="I145" s="58"/>
      <c r="J145" s="58"/>
      <c r="K145" s="58"/>
      <c r="L145" s="58"/>
      <c r="M145" s="58"/>
      <c r="N145" s="58"/>
    </row>
    <row r="146" spans="1:14" ht="15.75" thickBot="1" x14ac:dyDescent="0.3">
      <c r="A146" s="14">
        <v>138</v>
      </c>
      <c r="B146" s="58" t="s">
        <v>160</v>
      </c>
      <c r="C146" s="58" t="s">
        <v>164</v>
      </c>
      <c r="D146" s="110">
        <f>SUM(E146:H146)</f>
        <v>15.254999999999999</v>
      </c>
      <c r="E146" s="58"/>
      <c r="F146" s="58"/>
      <c r="G146" s="58">
        <v>10.53</v>
      </c>
      <c r="H146" s="58">
        <v>4.7249999999999996</v>
      </c>
      <c r="I146" s="58"/>
      <c r="J146" s="58"/>
      <c r="K146" s="58"/>
      <c r="L146" s="58"/>
      <c r="M146" s="58"/>
      <c r="N146" s="58"/>
    </row>
    <row r="147" spans="1:14" ht="15.75" thickBot="1" x14ac:dyDescent="0.3">
      <c r="A147" s="14">
        <v>139</v>
      </c>
      <c r="B147" s="58" t="s">
        <v>160</v>
      </c>
      <c r="C147" s="58" t="s">
        <v>37</v>
      </c>
      <c r="D147" s="110">
        <f t="shared" si="6"/>
        <v>1.39</v>
      </c>
      <c r="E147" s="58">
        <v>1.39</v>
      </c>
      <c r="F147" s="58"/>
      <c r="G147" s="58"/>
      <c r="H147" s="58"/>
      <c r="I147" s="58"/>
      <c r="J147" s="58"/>
      <c r="K147" s="58"/>
      <c r="L147" s="58"/>
      <c r="M147" s="58"/>
      <c r="N147" s="58"/>
    </row>
    <row r="148" spans="1:14" ht="15.75" thickBot="1" x14ac:dyDescent="0.3">
      <c r="A148" s="14">
        <v>140</v>
      </c>
      <c r="B148" s="58" t="s">
        <v>165</v>
      </c>
      <c r="C148" s="58" t="s">
        <v>166</v>
      </c>
      <c r="D148" s="87">
        <f t="shared" si="5"/>
        <v>326.43200000000002</v>
      </c>
      <c r="E148" s="58"/>
      <c r="F148" s="58"/>
      <c r="G148" s="58">
        <v>326.43200000000002</v>
      </c>
      <c r="H148" s="58"/>
      <c r="I148" s="58"/>
      <c r="J148" s="58"/>
      <c r="K148" s="58"/>
      <c r="L148" s="58"/>
      <c r="M148" s="58"/>
      <c r="N148" s="58"/>
    </row>
    <row r="149" spans="1:14" ht="15.75" thickBot="1" x14ac:dyDescent="0.3">
      <c r="A149" s="14">
        <v>141</v>
      </c>
      <c r="B149" s="58" t="s">
        <v>167</v>
      </c>
      <c r="C149" s="58" t="s">
        <v>168</v>
      </c>
      <c r="D149" s="87">
        <f>SUM(E149:H149)</f>
        <v>8695.8040000000001</v>
      </c>
      <c r="E149" s="58">
        <v>7754.4229999999998</v>
      </c>
      <c r="F149" s="58"/>
      <c r="G149" s="120">
        <v>941.38099999999997</v>
      </c>
      <c r="H149" s="58"/>
      <c r="I149" s="58"/>
      <c r="J149" s="58"/>
      <c r="K149" s="58"/>
      <c r="L149" s="58"/>
      <c r="M149" s="58"/>
      <c r="N149" s="58"/>
    </row>
    <row r="150" spans="1:14" ht="15.75" thickBot="1" x14ac:dyDescent="0.3">
      <c r="A150" s="14">
        <v>142</v>
      </c>
      <c r="B150" s="58" t="s">
        <v>169</v>
      </c>
      <c r="C150" s="58" t="s">
        <v>170</v>
      </c>
      <c r="D150" s="87">
        <f>SUM(E150:G150)</f>
        <v>2.8010000000000002</v>
      </c>
      <c r="E150" s="58">
        <v>2.8010000000000002</v>
      </c>
      <c r="F150" s="58"/>
      <c r="G150" s="88"/>
      <c r="H150" s="58"/>
      <c r="I150" s="58"/>
      <c r="J150" s="58"/>
      <c r="K150" s="58"/>
      <c r="L150" s="58"/>
      <c r="M150" s="58"/>
      <c r="N150" s="58"/>
    </row>
    <row r="151" spans="1:14" ht="15.75" thickBot="1" x14ac:dyDescent="0.3">
      <c r="A151" s="14">
        <v>143</v>
      </c>
      <c r="B151" s="58" t="s">
        <v>169</v>
      </c>
      <c r="C151" s="58" t="s">
        <v>171</v>
      </c>
      <c r="D151" s="87">
        <f>SUM(E151:H151)</f>
        <v>19.122</v>
      </c>
      <c r="E151" s="58"/>
      <c r="F151" s="58"/>
      <c r="G151" s="88">
        <v>7.5310000000000006</v>
      </c>
      <c r="H151" s="121">
        <v>11.590999999999999</v>
      </c>
      <c r="I151" s="58"/>
      <c r="J151" s="58"/>
      <c r="K151" s="58"/>
      <c r="L151" s="58"/>
      <c r="M151" s="58"/>
      <c r="N151" s="58"/>
    </row>
    <row r="152" spans="1:14" ht="15.75" thickBot="1" x14ac:dyDescent="0.3">
      <c r="A152" s="14">
        <v>144</v>
      </c>
      <c r="B152" s="58" t="s">
        <v>169</v>
      </c>
      <c r="C152" s="58" t="s">
        <v>172</v>
      </c>
      <c r="D152" s="87">
        <f>SUM(E152:H152)</f>
        <v>90.818000000000012</v>
      </c>
      <c r="E152" s="58"/>
      <c r="F152" s="58"/>
      <c r="G152" s="88">
        <v>56.423999999999999</v>
      </c>
      <c r="H152" s="88">
        <v>34.394000000000005</v>
      </c>
      <c r="I152" s="58"/>
      <c r="J152" s="58"/>
      <c r="K152" s="58"/>
      <c r="L152" s="58"/>
      <c r="M152" s="58"/>
      <c r="N152" s="58"/>
    </row>
    <row r="153" spans="1:14" ht="15.75" thickBot="1" x14ac:dyDescent="0.3">
      <c r="A153" s="14">
        <v>145</v>
      </c>
      <c r="B153" s="58" t="s">
        <v>173</v>
      </c>
      <c r="C153" s="58" t="s">
        <v>66</v>
      </c>
      <c r="D153" s="87">
        <f>SUM(E153:H153)</f>
        <v>4939.2330000000002</v>
      </c>
      <c r="E153" s="58">
        <v>4939.2330000000002</v>
      </c>
      <c r="F153" s="58"/>
      <c r="G153" s="88"/>
      <c r="H153" s="88"/>
      <c r="I153" s="58"/>
      <c r="J153" s="58"/>
      <c r="K153" s="58"/>
      <c r="L153" s="58"/>
      <c r="M153" s="58"/>
      <c r="N153" s="58"/>
    </row>
    <row r="154" spans="1:14" ht="15.75" thickBot="1" x14ac:dyDescent="0.3">
      <c r="A154" s="14">
        <v>146</v>
      </c>
      <c r="B154" s="58" t="s">
        <v>174</v>
      </c>
      <c r="C154" s="58" t="s">
        <v>175</v>
      </c>
      <c r="D154" s="87">
        <f t="shared" ref="D154:D161" si="7">SUM(E154:H154)</f>
        <v>463.65300000000013</v>
      </c>
      <c r="E154" s="58"/>
      <c r="F154" s="58"/>
      <c r="G154" s="88">
        <v>431.3900000000001</v>
      </c>
      <c r="H154" s="88">
        <v>32.263000000000005</v>
      </c>
      <c r="I154" s="58"/>
      <c r="J154" s="58"/>
      <c r="K154" s="58"/>
      <c r="L154" s="58"/>
      <c r="M154" s="58"/>
      <c r="N154" s="58"/>
    </row>
    <row r="155" spans="1:14" ht="15.75" thickBot="1" x14ac:dyDescent="0.3">
      <c r="A155" s="14">
        <v>147</v>
      </c>
      <c r="B155" s="58" t="s">
        <v>174</v>
      </c>
      <c r="C155" s="58" t="s">
        <v>176</v>
      </c>
      <c r="D155" s="87">
        <f t="shared" si="7"/>
        <v>48.019999999999996</v>
      </c>
      <c r="E155" s="58"/>
      <c r="F155" s="58"/>
      <c r="G155" s="88">
        <v>27.992000000000004</v>
      </c>
      <c r="H155" s="88">
        <v>20.027999999999995</v>
      </c>
      <c r="I155" s="58"/>
      <c r="J155" s="58"/>
      <c r="K155" s="58"/>
      <c r="L155" s="58"/>
      <c r="M155" s="58"/>
      <c r="N155" s="58"/>
    </row>
    <row r="156" spans="1:14" ht="15.75" thickBot="1" x14ac:dyDescent="0.3">
      <c r="A156" s="14">
        <v>148</v>
      </c>
      <c r="B156" s="58" t="s">
        <v>174</v>
      </c>
      <c r="C156" s="58" t="s">
        <v>177</v>
      </c>
      <c r="D156" s="87">
        <f t="shared" si="7"/>
        <v>27.044</v>
      </c>
      <c r="E156" s="58"/>
      <c r="F156" s="58"/>
      <c r="G156" s="88">
        <v>21.597000000000001</v>
      </c>
      <c r="H156" s="88">
        <v>5.4470000000000001</v>
      </c>
      <c r="I156" s="58"/>
      <c r="J156" s="58"/>
      <c r="K156" s="58"/>
      <c r="L156" s="58"/>
      <c r="M156" s="58"/>
      <c r="N156" s="58"/>
    </row>
    <row r="157" spans="1:14" ht="15.75" thickBot="1" x14ac:dyDescent="0.3">
      <c r="A157" s="14">
        <v>149</v>
      </c>
      <c r="B157" s="58" t="s">
        <v>174</v>
      </c>
      <c r="C157" s="58" t="s">
        <v>178</v>
      </c>
      <c r="D157" s="87">
        <f t="shared" si="7"/>
        <v>260.76599999999996</v>
      </c>
      <c r="E157" s="58"/>
      <c r="F157" s="58"/>
      <c r="G157" s="88">
        <v>184.07599999999996</v>
      </c>
      <c r="H157" s="88">
        <v>76.690000000000026</v>
      </c>
      <c r="I157" s="58"/>
      <c r="J157" s="58"/>
      <c r="K157" s="58"/>
      <c r="L157" s="58"/>
      <c r="M157" s="58"/>
      <c r="N157" s="58"/>
    </row>
    <row r="158" spans="1:14" ht="15.75" thickBot="1" x14ac:dyDescent="0.3">
      <c r="A158" s="14">
        <v>150</v>
      </c>
      <c r="B158" s="58" t="s">
        <v>174</v>
      </c>
      <c r="C158" s="58" t="s">
        <v>179</v>
      </c>
      <c r="D158" s="87">
        <f t="shared" si="7"/>
        <v>23.022000000000002</v>
      </c>
      <c r="E158" s="58"/>
      <c r="F158" s="58"/>
      <c r="G158" s="88">
        <v>15.222000000000001</v>
      </c>
      <c r="H158" s="88">
        <v>7.8000000000000007</v>
      </c>
      <c r="I158" s="58"/>
      <c r="J158" s="58"/>
      <c r="K158" s="58"/>
      <c r="L158" s="58"/>
      <c r="M158" s="58"/>
      <c r="N158" s="58"/>
    </row>
    <row r="159" spans="1:14" x14ac:dyDescent="0.25">
      <c r="A159" s="122">
        <v>151</v>
      </c>
      <c r="B159" s="81" t="s">
        <v>180</v>
      </c>
      <c r="C159" s="81" t="s">
        <v>181</v>
      </c>
      <c r="D159" s="123">
        <f t="shared" si="7"/>
        <v>1576.7280000000001</v>
      </c>
      <c r="E159" s="81">
        <v>1576.7280000000001</v>
      </c>
      <c r="F159" s="81"/>
      <c r="G159" s="124"/>
      <c r="H159" s="124"/>
      <c r="I159" s="81"/>
      <c r="J159" s="81"/>
      <c r="K159" s="81"/>
      <c r="L159" s="81"/>
      <c r="M159" s="81"/>
      <c r="N159" s="81"/>
    </row>
    <row r="160" spans="1:14" ht="15.75" thickBot="1" x14ac:dyDescent="0.3">
      <c r="A160" s="58">
        <v>152</v>
      </c>
      <c r="B160" s="58" t="s">
        <v>47</v>
      </c>
      <c r="C160" s="58" t="s">
        <v>56</v>
      </c>
      <c r="D160" s="87">
        <f t="shared" si="7"/>
        <v>3011.902</v>
      </c>
      <c r="E160" s="58">
        <v>3011.902</v>
      </c>
      <c r="F160" s="58"/>
      <c r="G160" s="88"/>
      <c r="H160" s="58"/>
      <c r="I160" s="58"/>
      <c r="J160" s="58"/>
      <c r="K160" s="58"/>
      <c r="L160" s="58"/>
      <c r="M160" s="58"/>
      <c r="N160" s="58"/>
    </row>
    <row r="161" spans="1:14" x14ac:dyDescent="0.25">
      <c r="A161" s="122">
        <v>153</v>
      </c>
      <c r="B161" s="81" t="s">
        <v>182</v>
      </c>
      <c r="C161" s="81" t="s">
        <v>183</v>
      </c>
      <c r="D161" s="123">
        <f t="shared" si="7"/>
        <v>361.91199999999998</v>
      </c>
      <c r="E161" s="81"/>
      <c r="F161" s="81"/>
      <c r="G161" s="124">
        <v>156.63999999999999</v>
      </c>
      <c r="H161" s="124">
        <v>205.27199999999999</v>
      </c>
      <c r="I161" s="81"/>
      <c r="J161" s="81"/>
      <c r="K161" s="81"/>
      <c r="L161" s="81"/>
      <c r="M161" s="81"/>
      <c r="N161" s="81"/>
    </row>
    <row r="162" spans="1:14" x14ac:dyDescent="0.25">
      <c r="D162" s="20"/>
    </row>
    <row r="164" spans="1:14" x14ac:dyDescent="0.25">
      <c r="H164" s="119"/>
    </row>
    <row r="168" spans="1:14" x14ac:dyDescent="0.25">
      <c r="H168" s="125"/>
    </row>
  </sheetData>
  <autoFilter ref="A6:N161"/>
  <mergeCells count="6">
    <mergeCell ref="A1:N1"/>
    <mergeCell ref="A4:A5"/>
    <mergeCell ref="B4:B5"/>
    <mergeCell ref="C4:C5"/>
    <mergeCell ref="D4:I4"/>
    <mergeCell ref="J4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04.2020</vt:lpstr>
    </vt:vector>
  </TitlesOfParts>
  <Company>MTS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Забарака Максим Николаевич</cp:lastModifiedBy>
  <dcterms:created xsi:type="dcterms:W3CDTF">2020-07-13T15:09:11Z</dcterms:created>
  <dcterms:modified xsi:type="dcterms:W3CDTF">2020-07-13T15:09:29Z</dcterms:modified>
</cp:coreProperties>
</file>