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418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45.xml" ContentType="application/vnd.openxmlformats-officedocument.spreadsheetml.revisionLog+xml"/>
  <Override PartName="/xl/revisions/revisionLog252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112.xml" ContentType="application/vnd.openxmlformats-officedocument.spreadsheetml.revisionLog+xml"/>
  <Override PartName="/xl/revisions/revisionLog277.xml" ContentType="application/vnd.openxmlformats-officedocument.spreadsheetml.revisionLog+xml"/>
  <Override PartName="/xl/revisions/revisionLog319.xml" ContentType="application/vnd.openxmlformats-officedocument.spreadsheetml.revisionLog+xml"/>
  <Override PartName="/xl/revisions/revisionLog123.xml" ContentType="application/vnd.openxmlformats-officedocument.spreadsheetml.revisionLog+xml"/>
  <Override PartName="/xl/revisions/revisionLog179.xml" ContentType="application/vnd.openxmlformats-officedocument.spreadsheetml.revisionLog+xml"/>
  <Override PartName="/xl/revisions/revisionLog386.xml" ContentType="application/vnd.openxmlformats-officedocument.spreadsheetml.revisionLog+xml"/>
  <Override PartName="/xl/revisions/revisionLog22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81.xml" ContentType="application/vnd.openxmlformats-officedocument.spreadsheetml.revisionLog+xml"/>
  <Override PartName="/xl/revisions/revisionLog288.xml" ContentType="application/vnd.openxmlformats-officedocument.spreadsheetml.revisionLog+xml"/>
  <Override PartName="/xl/revisions/revisionLog330.xml" ContentType="application/vnd.openxmlformats-officedocument.spreadsheetml.revisionLog+xml"/>
  <Override PartName="/xl/revisions/revisionLog134.xml" ContentType="application/vnd.openxmlformats-officedocument.spreadsheetml.revisionLog+xml"/>
  <Override PartName="/xl/revisions/revisionLog190.xml" ContentType="application/vnd.openxmlformats-officedocument.spreadsheetml.revisionLog+xml"/>
  <Override PartName="/xl/revisions/revisionLog355.xml" ContentType="application/vnd.openxmlformats-officedocument.spreadsheetml.revisionLog+xml"/>
  <Override PartName="/xl/revisions/revisionLog232.xml" ContentType="application/vnd.openxmlformats-officedocument.spreadsheetml.revisionLog+xml"/>
  <Override PartName="/xl/revisions/revisionLog397.xml" ContentType="application/vnd.openxmlformats-officedocument.spreadsheetml.revisionLog+xml"/>
  <Override PartName="/xl/revisions/revisionLog92.xml" ContentType="application/vnd.openxmlformats-officedocument.spreadsheetml.revisionLog+xml"/>
  <Override PartName="/xl/revisions/revisionLog243.xml" ContentType="application/vnd.openxmlformats-officedocument.spreadsheetml.revisionLog+xml"/>
  <Override PartName="/xl/revisions/revisionLog257.xml" ContentType="application/vnd.openxmlformats-officedocument.spreadsheetml.revisionLog+xml"/>
  <Override PartName="/xl/revisions/revisionLog299.xml" ContentType="application/vnd.openxmlformats-officedocument.spreadsheetml.revisionLog+xml"/>
  <Override PartName="/xl/revisions/revisionLog341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03.xml" ContentType="application/vnd.openxmlformats-officedocument.spreadsheetml.revisionLog+xml"/>
  <Override PartName="/xl/revisions/revisionLog145.xml" ContentType="application/vnd.openxmlformats-officedocument.spreadsheetml.revisionLog+xml"/>
  <Override PartName="/xl/revisions/revisionLog159.xml" ContentType="application/vnd.openxmlformats-officedocument.spreadsheetml.revisionLog+xml"/>
  <Override PartName="/xl/revisions/revisionLog366.xml" ContentType="application/vnd.openxmlformats-officedocument.spreadsheetml.revisionLog+xml"/>
  <Override PartName="/xl/revisions/revisionLog201.xml" ContentType="application/vnd.openxmlformats-officedocument.spreadsheetml.revisionLog+xml"/>
  <Override PartName="/xl/revisions/revisionLog408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268.xml" ContentType="application/vnd.openxmlformats-officedocument.spreadsheetml.revisionLog+xml"/>
  <Override PartName="/xl/revisions/revisionLog310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170.xml" ContentType="application/vnd.openxmlformats-officedocument.spreadsheetml.revisionLog+xml"/>
  <Override PartName="/xl/revisions/revisionLog352.xml" ContentType="application/vnd.openxmlformats-officedocument.spreadsheetml.revisionLog+xml"/>
  <Override PartName="/xl/revisions/revisionLog212.xml" ContentType="application/vnd.openxmlformats-officedocument.spreadsheetml.revisionLog+xml"/>
  <Override PartName="/xl/revisions/revisionLog377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223.xml" ContentType="application/vnd.openxmlformats-officedocument.spreadsheetml.revisionLog+xml"/>
  <Override PartName="/xl/revisions/revisionLog279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83.xml" ContentType="application/vnd.openxmlformats-officedocument.spreadsheetml.revisionLog+xml"/>
  <Override PartName="/xl/revisions/revisionLog321.xml" ContentType="application/vnd.openxmlformats-officedocument.spreadsheetml.revisionLog+xml"/>
  <Override PartName="/xl/revisions/revisionLog125.xml" ContentType="application/vnd.openxmlformats-officedocument.spreadsheetml.revisionLog+xml"/>
  <Override PartName="/xl/revisions/revisionLog181.xml" ContentType="application/vnd.openxmlformats-officedocument.spreadsheetml.revisionLog+xml"/>
  <Override PartName="/xl/revisions/revisionLog388.xml" ContentType="application/vnd.openxmlformats-officedocument.spreadsheetml.revisionLog+xml"/>
  <Override PartName="/xl/revisions/revisionLog234.xml" ContentType="application/vnd.openxmlformats-officedocument.spreadsheetml.revisionLog+xml"/>
  <Override PartName="/xl/revisions/revisionLog29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4.xml" ContentType="application/vnd.openxmlformats-officedocument.spreadsheetml.revisionLog+xml"/>
  <Override PartName="/xl/revisions/revisionLog332.xml" ContentType="application/vnd.openxmlformats-officedocument.spreadsheetml.revisionLog+xml"/>
  <Override PartName="/xl/revisions/revisionLog136.xml" ContentType="application/vnd.openxmlformats-officedocument.spreadsheetml.revisionLog+xml"/>
  <Override PartName="/xl/revisions/revisionLog192.xml" ContentType="application/vnd.openxmlformats-officedocument.spreadsheetml.revisionLog+xml"/>
  <Override PartName="/xl/revisions/revisionLog343.xml" ContentType="application/vnd.openxmlformats-officedocument.spreadsheetml.revisionLog+xml"/>
  <Override PartName="/xl/revisions/revisionLog357.xml" ContentType="application/vnd.openxmlformats-officedocument.spreadsheetml.revisionLog+xml"/>
  <Override PartName="/xl/revisions/revisionLog399.xml" ContentType="application/vnd.openxmlformats-officedocument.spreadsheetml.revisionLog+xml"/>
  <Override PartName="/xl/revisions/revisionLog203.xml" ContentType="application/vnd.openxmlformats-officedocument.spreadsheetml.revisionLog+xml"/>
  <Override PartName="/xl/revisions/revisionLog245.xml" ContentType="application/vnd.openxmlformats-officedocument.spreadsheetml.revisionLog+xml"/>
  <Override PartName="/xl/revisions/revisionLog259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301.xml" ContentType="application/vnd.openxmlformats-officedocument.spreadsheetml.revisionLog+xml"/>
  <Override PartName="/xl/revisions/revisionLog105.xml" ContentType="application/vnd.openxmlformats-officedocument.spreadsheetml.revisionLog+xml"/>
  <Override PartName="/xl/revisions/revisionLog147.xml" ContentType="application/vnd.openxmlformats-officedocument.spreadsheetml.revisionLog+xml"/>
  <Override PartName="/xl/revisions/revisionLog161.xml" ContentType="application/vnd.openxmlformats-officedocument.spreadsheetml.revisionLog+xml"/>
  <Override PartName="/xl/revisions/revisionLog368.xml" ContentType="application/vnd.openxmlformats-officedocument.spreadsheetml.revisionLog+xml"/>
  <Override PartName="/xl/revisions/revisionLog410.xml" ContentType="application/vnd.openxmlformats-officedocument.spreadsheetml.revisionLog+xml"/>
  <Override PartName="/xl/revisions/revisionLog214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270.xml" ContentType="application/vnd.openxmlformats-officedocument.spreadsheetml.revisionLog+xml"/>
  <Override PartName="/xl/revisions/revisionLog312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116.xml" ContentType="application/vnd.openxmlformats-officedocument.spreadsheetml.revisionLog+xml"/>
  <Override PartName="/xl/revisions/revisionLog172.xml" ContentType="application/vnd.openxmlformats-officedocument.spreadsheetml.revisionLog+xml"/>
  <Override PartName="/xl/revisions/revisionLog323.xml" ContentType="application/vnd.openxmlformats-officedocument.spreadsheetml.revisionLog+xml"/>
  <Override PartName="/xl/revisions/revisionLog379.xml" ContentType="application/vnd.openxmlformats-officedocument.spreadsheetml.revisionLog+xml"/>
  <Override PartName="/xl/revisions/revisionLog183.xml" ContentType="application/vnd.openxmlformats-officedocument.spreadsheetml.revisionLog+xml"/>
  <Override PartName="/xl/revisions/revisionLog67.xml" ContentType="application/vnd.openxmlformats-officedocument.spreadsheetml.revisionLog+xml"/>
  <Override PartName="/xl/revisions/revisionLog225.xml" ContentType="application/vnd.openxmlformats-officedocument.spreadsheetml.revisionLog+xml"/>
  <Override PartName="/xl/revisions/revisionLog281.xml" ContentType="application/vnd.openxmlformats-officedocument.spreadsheetml.revisionLog+xml"/>
  <Override PartName="/xl/revisions/revisionLog85.xml" ContentType="application/vnd.openxmlformats-officedocument.spreadsheetml.revisionLog+xml"/>
  <Override PartName="/xl/revisions/revisionLog127.xml" ContentType="application/vnd.openxmlformats-officedocument.spreadsheetml.revisionLog+xml"/>
  <Override PartName="/xl/revisions/revisionLog334.xml" ContentType="application/vnd.openxmlformats-officedocument.spreadsheetml.revisionLog+xml"/>
  <Override PartName="/xl/revisions/revisionLog194.xml" ContentType="application/vnd.openxmlformats-officedocument.spreadsheetml.revisionLog+xml"/>
  <Override PartName="/xl/revisions/revisionLog390.xml" ContentType="application/vnd.openxmlformats-officedocument.spreadsheetml.revisionLog+xml"/>
  <Override PartName="/xl/revisions/revisionLog236.xml" ContentType="application/vnd.openxmlformats-officedocument.spreadsheetml.revisionLog+xml"/>
  <Override PartName="/xl/revisions/revisionLog292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96.xml" ContentType="application/vnd.openxmlformats-officedocument.spreadsheetml.revisionLog+xml"/>
  <Override PartName="/xl/revisions/revisionLog138.xml" ContentType="application/vnd.openxmlformats-officedocument.spreadsheetml.revisionLog+xml"/>
  <Override PartName="/xl/revisions/revisionLog303.xml" ContentType="application/vnd.openxmlformats-officedocument.spreadsheetml.revisionLog+xml"/>
  <Override PartName="/xl/revisions/revisionLog359.xml" ContentType="application/vnd.openxmlformats-officedocument.spreadsheetml.revisionLog+xml"/>
  <Override PartName="/xl/revisions/revisionLog163.xml" ContentType="application/vnd.openxmlformats-officedocument.spreadsheetml.revisionLog+xml"/>
  <Override PartName="/xl/revisions/revisionLog345.xml" ContentType="application/vnd.openxmlformats-officedocument.spreadsheetml.revisionLog+xml"/>
  <Override PartName="/xl/revisions/revisionLog401.xml" ContentType="application/vnd.openxmlformats-officedocument.spreadsheetml.revisionLog+xml"/>
  <Override PartName="/xl/revisions/revisionLog205.xml" ContentType="application/vnd.openxmlformats-officedocument.spreadsheetml.revisionLog+xml"/>
  <Override PartName="/xl/revisions/revisionLog247.xml" ContentType="application/vnd.openxmlformats-officedocument.spreadsheetml.revisionLog+xml"/>
  <Override PartName="/xl/revisions/revisionLog261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107.xml" ContentType="application/vnd.openxmlformats-officedocument.spreadsheetml.revisionLog+xml"/>
  <Override PartName="/xl/revisions/revisionLog314.xml" ContentType="application/vnd.openxmlformats-officedocument.spreadsheetml.revisionLog+xml"/>
  <Override PartName="/xl/revisions/revisionLog149.xml" ContentType="application/vnd.openxmlformats-officedocument.spreadsheetml.revisionLog+xml"/>
  <Override PartName="/xl/revisions/revisionLog370.xml" ContentType="application/vnd.openxmlformats-officedocument.spreadsheetml.revisionLog+xml"/>
  <Override PartName="/xl/revisions/revisionLog412.xml" ContentType="application/vnd.openxmlformats-officedocument.spreadsheetml.revisionLog+xml"/>
  <Override PartName="/xl/revisions/revisionLog174.xml" ContentType="application/vnd.openxmlformats-officedocument.spreadsheetml.revisionLog+xml"/>
  <Override PartName="/xl/revisions/revisionLog216.xml" ContentType="application/vnd.openxmlformats-officedocument.spreadsheetml.revisionLog+xml"/>
  <Override PartName="/xl/revisions/revisionLog272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76.xml" ContentType="application/vnd.openxmlformats-officedocument.spreadsheetml.revisionLog+xml"/>
  <Override PartName="/xl/revisions/revisionLog283.xml" ContentType="application/vnd.openxmlformats-officedocument.spreadsheetml.revisionLog+xml"/>
  <Override PartName="/xl/revisions/revisionLog118.xml" ContentType="application/vnd.openxmlformats-officedocument.spreadsheetml.revisionLog+xml"/>
  <Override PartName="/xl/revisions/revisionLog325.xml" ContentType="application/vnd.openxmlformats-officedocument.spreadsheetml.revisionLog+xml"/>
  <Override PartName="/xl/revisions/revisionLog381.xml" ContentType="application/vnd.openxmlformats-officedocument.spreadsheetml.revisionLog+xml"/>
  <Override PartName="/xl/revisions/revisionLog185.xml" ContentType="application/vnd.openxmlformats-officedocument.spreadsheetml.revisionLog+xml"/>
  <Override PartName="/xl/revisions/revisionLog227.xml" ContentType="application/vnd.openxmlformats-officedocument.spreadsheetml.revisionLog+xml"/>
  <Override PartName="/xl/revisions/revisionLog69.xml" ContentType="application/vnd.openxmlformats-officedocument.spreadsheetml.revisionLog+xml"/>
  <Override PartName="/xl/revisions/revisionLog87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29.xml" ContentType="application/vnd.openxmlformats-officedocument.spreadsheetml.revisionLog+xml"/>
  <Override PartName="/xl/revisions/revisionLog294.xml" ContentType="application/vnd.openxmlformats-officedocument.spreadsheetml.revisionLog+xml"/>
  <Override PartName="/xl/revisions/revisionLog336.xml" ContentType="application/vnd.openxmlformats-officedocument.spreadsheetml.revisionLog+xml"/>
  <Override PartName="/xl/revisions/revisionLog392.xml" ContentType="application/vnd.openxmlformats-officedocument.spreadsheetml.revisionLog+xml"/>
  <Override PartName="/xl/revisions/revisionLog154.xml" ContentType="application/vnd.openxmlformats-officedocument.spreadsheetml.revisionLog+xml"/>
  <Override PartName="/xl/revisions/revisionLog175.xml" ContentType="application/vnd.openxmlformats-officedocument.spreadsheetml.revisionLog+xml"/>
  <Override PartName="/xl/revisions/revisionLog196.xml" ContentType="application/vnd.openxmlformats-officedocument.spreadsheetml.revisionLog+xml"/>
  <Override PartName="/xl/revisions/revisionLog217.xml" ContentType="application/vnd.openxmlformats-officedocument.spreadsheetml.revisionLog+xml"/>
  <Override PartName="/xl/revisions/revisionLog238.xml" ContentType="application/vnd.openxmlformats-officedocument.spreadsheetml.revisionLog+xml"/>
  <Override PartName="/xl/revisions/revisionLog403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77.xml" ContentType="application/vnd.openxmlformats-officedocument.spreadsheetml.revisionLog+xml"/>
  <Override PartName="/xl/revisions/revisionLog263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98.xml" ContentType="application/vnd.openxmlformats-officedocument.spreadsheetml.revisionLog+xml"/>
  <Override PartName="/xl/revisions/revisionLog119.xml" ContentType="application/vnd.openxmlformats-officedocument.spreadsheetml.revisionLog+xml"/>
  <Override PartName="/xl/revisions/revisionLog140.xml" ContentType="application/vnd.openxmlformats-officedocument.spreadsheetml.revisionLog+xml"/>
  <Override PartName="/xl/revisions/revisionLog284.xml" ContentType="application/vnd.openxmlformats-officedocument.spreadsheetml.revisionLog+xml"/>
  <Override PartName="/xl/revisions/revisionLog305.xml" ContentType="application/vnd.openxmlformats-officedocument.spreadsheetml.revisionLog+xml"/>
  <Override PartName="/xl/revisions/revisionLog326.xml" ContentType="application/vnd.openxmlformats-officedocument.spreadsheetml.revisionLog+xml"/>
  <Override PartName="/xl/revisions/revisionLog347.xml" ContentType="application/vnd.openxmlformats-officedocument.spreadsheetml.revisionLog+xml"/>
  <Override PartName="/xl/revisions/revisionLog361.xml" ContentType="application/vnd.openxmlformats-officedocument.spreadsheetml.revisionLog+xml"/>
  <Override PartName="/xl/revisions/revisionLog382.xml" ContentType="application/vnd.openxmlformats-officedocument.spreadsheetml.revisionLog+xml"/>
  <Override PartName="/xl/revisions/revisionLog165.xml" ContentType="application/vnd.openxmlformats-officedocument.spreadsheetml.revisionLog+xml"/>
  <Override PartName="/xl/revisions/revisionLog186.xml" ContentType="application/vnd.openxmlformats-officedocument.spreadsheetml.revisionLog+xml"/>
  <Override PartName="/xl/revisions/revisionLog207.xml" ContentType="application/vnd.openxmlformats-officedocument.spreadsheetml.revisionLog+xml"/>
  <Override PartName="/xl/revisions/revisionLog393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228.xml" ContentType="application/vnd.openxmlformats-officedocument.spreadsheetml.revisionLog+xml"/>
  <Override PartName="/xl/revisions/revisionLog249.xml" ContentType="application/vnd.openxmlformats-officedocument.spreadsheetml.revisionLog+xml"/>
  <Override PartName="/xl/revisions/revisionLog253.xml" ContentType="application/vnd.openxmlformats-officedocument.spreadsheetml.revisionLog+xml"/>
  <Override PartName="/xl/revisions/revisionLog414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88.xml" ContentType="application/vnd.openxmlformats-officedocument.spreadsheetml.revisionLog+xml"/>
  <Override PartName="/xl/revisions/revisionLog109.xml" ContentType="application/vnd.openxmlformats-officedocument.spreadsheetml.revisionLog+xml"/>
  <Override PartName="/xl/revisions/revisionLog130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274.xml" ContentType="application/vnd.openxmlformats-officedocument.spreadsheetml.revisionLog+xml"/>
  <Override PartName="/xl/revisions/revisionLog295.xml" ContentType="application/vnd.openxmlformats-officedocument.spreadsheetml.revisionLog+xml"/>
  <Override PartName="/xl/revisions/revisionLog316.xml" ContentType="application/vnd.openxmlformats-officedocument.spreadsheetml.revisionLog+xml"/>
  <Override PartName="/xl/revisions/revisionLog337.xml" ContentType="application/vnd.openxmlformats-officedocument.spreadsheetml.revisionLog+xml"/>
  <Override PartName="/xl/revisions/revisionLog372.xml" ContentType="application/vnd.openxmlformats-officedocument.spreadsheetml.revisionLog+xml"/>
  <Override PartName="/xl/revisions/revisionLog155.xml" ContentType="application/vnd.openxmlformats-officedocument.spreadsheetml.revisionLog+xml"/>
  <Override PartName="/xl/revisions/revisionLog176.xml" ContentType="application/vnd.openxmlformats-officedocument.spreadsheetml.revisionLog+xml"/>
  <Override PartName="/xl/revisions/revisionLog197.xml" ContentType="application/vnd.openxmlformats-officedocument.spreadsheetml.revisionLog+xml"/>
  <Override PartName="/xl/revisions/revisionLog383.xml" ContentType="application/vnd.openxmlformats-officedocument.spreadsheetml.revisionLog+xml"/>
  <Override PartName="/xl/revisions/revisionLog218.xml" ContentType="application/vnd.openxmlformats-officedocument.spreadsheetml.revisionLog+xml"/>
  <Override PartName="/xl/revisions/revisionLog239.xml" ContentType="application/vnd.openxmlformats-officedocument.spreadsheetml.revisionLog+xml"/>
  <Override PartName="/xl/revisions/revisionLog404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78.xml" ContentType="application/vnd.openxmlformats-officedocument.spreadsheetml.revisionLog+xml"/>
  <Override PartName="/xl/revisions/revisionLog99.xml" ContentType="application/vnd.openxmlformats-officedocument.spreadsheetml.revisionLog+xml"/>
  <Override PartName="/xl/revisions/revisionLog120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264.xml" ContentType="application/vnd.openxmlformats-officedocument.spreadsheetml.revisionLog+xml"/>
  <Override PartName="/xl/revisions/revisionLog285.xml" ContentType="application/vnd.openxmlformats-officedocument.spreadsheetml.revisionLog+xml"/>
  <Override PartName="/xl/revisions/revisionLog306.xml" ContentType="application/vnd.openxmlformats-officedocument.spreadsheetml.revisionLog+xml"/>
  <Override PartName="/xl/revisions/revisionLog327.xml" ContentType="application/vnd.openxmlformats-officedocument.spreadsheetml.revisionLog+xml"/>
  <Override PartName="/xl/revisions/revisionLog348.xml" ContentType="application/vnd.openxmlformats-officedocument.spreadsheetml.revisionLog+xml"/>
  <Override PartName="/xl/revisions/revisionLog362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166.xml" ContentType="application/vnd.openxmlformats-officedocument.spreadsheetml.revisionLog+xml"/>
  <Override PartName="/xl/revisions/revisionLog187.xml" ContentType="application/vnd.openxmlformats-officedocument.spreadsheetml.revisionLog+xml"/>
  <Override PartName="/xl/revisions/revisionLog373.xml" ContentType="application/vnd.openxmlformats-officedocument.spreadsheetml.revisionLog+xml"/>
  <Override PartName="/xl/revisions/revisionLog208.xml" ContentType="application/vnd.openxmlformats-officedocument.spreadsheetml.revisionLog+xml"/>
  <Override PartName="/xl/revisions/revisionLog229.xml" ContentType="application/vnd.openxmlformats-officedocument.spreadsheetml.revisionLog+xml"/>
  <Override PartName="/xl/revisions/revisionLog250.xml" ContentType="application/vnd.openxmlformats-officedocument.spreadsheetml.revisionLog+xml"/>
  <Override PartName="/xl/revisions/revisionLog394.xml" ContentType="application/vnd.openxmlformats-officedocument.spreadsheetml.revisionLog+xml"/>
  <Override PartName="/xl/revisions/revisionLog415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89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254.xml" ContentType="application/vnd.openxmlformats-officedocument.spreadsheetml.revisionLog+xml"/>
  <Override PartName="/xl/revisions/revisionLog275.xml" ContentType="application/vnd.openxmlformats-officedocument.spreadsheetml.revisionLog+xml"/>
  <Override PartName="/xl/revisions/revisionLog296.xml" ContentType="application/vnd.openxmlformats-officedocument.spreadsheetml.revisionLog+xml"/>
  <Override PartName="/xl/revisions/revisionLog317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52.xml" ContentType="application/vnd.openxmlformats-officedocument.spreadsheetml.revisionLog+xml"/>
  <Override PartName="/xl/revisions/revisionLog156.xml" ContentType="application/vnd.openxmlformats-officedocument.spreadsheetml.revisionLog+xml"/>
  <Override PartName="/xl/revisions/revisionLog338.xml" ContentType="application/vnd.openxmlformats-officedocument.spreadsheetml.revisionLog+xml"/>
  <Override PartName="/xl/revisions/revisionLog177.xml" ContentType="application/vnd.openxmlformats-officedocument.spreadsheetml.revisionLog+xml"/>
  <Override PartName="/xl/revisions/revisionLog198.xml" ContentType="application/vnd.openxmlformats-officedocument.spreadsheetml.revisionLog+xml"/>
  <Override PartName="/xl/revisions/revisionLog219.xml" ContentType="application/vnd.openxmlformats-officedocument.spreadsheetml.revisionLog+xml"/>
  <Override PartName="/xl/revisions/revisionLog240.xml" ContentType="application/vnd.openxmlformats-officedocument.spreadsheetml.revisionLog+xml"/>
  <Override PartName="/xl/revisions/revisionLog363.xml" ContentType="application/vnd.openxmlformats-officedocument.spreadsheetml.revisionLog+xml"/>
  <Override PartName="/xl/revisions/revisionLog384.xml" ContentType="application/vnd.openxmlformats-officedocument.spreadsheetml.revisionLog+xml"/>
  <Override PartName="/xl/revisions/revisionLog405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79.xml" ContentType="application/vnd.openxmlformats-officedocument.spreadsheetml.revisionLog+xml"/>
  <Override PartName="/xl/revisions/revisionLog100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265.xml" ContentType="application/vnd.openxmlformats-officedocument.spreadsheetml.revisionLog+xml"/>
  <Override PartName="/xl/revisions/revisionLog286.xml" ContentType="application/vnd.openxmlformats-officedocument.spreadsheetml.revisionLog+xml"/>
  <Override PartName="/xl/revisions/revisionLog307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142.xml" ContentType="application/vnd.openxmlformats-officedocument.spreadsheetml.revisionLog+xml"/>
  <Override PartName="/xl/revisions/revisionLog328.xml" ContentType="application/vnd.openxmlformats-officedocument.spreadsheetml.revisionLog+xml"/>
  <Override PartName="/xl/revisions/revisionLog349.xml" ContentType="application/vnd.openxmlformats-officedocument.spreadsheetml.revisionLog+xml"/>
  <Override PartName="/xl/revisions/revisionLog167.xml" ContentType="application/vnd.openxmlformats-officedocument.spreadsheetml.revisionLog+xml"/>
  <Override PartName="/xl/revisions/revisionLog188.xml" ContentType="application/vnd.openxmlformats-officedocument.spreadsheetml.revisionLog+xml"/>
  <Override PartName="/xl/revisions/revisionLog209.xml" ContentType="application/vnd.openxmlformats-officedocument.spreadsheetml.revisionLog+xml"/>
  <Override PartName="/xl/revisions/revisionLog230.xml" ContentType="application/vnd.openxmlformats-officedocument.spreadsheetml.revisionLog+xml"/>
  <Override PartName="/xl/revisions/revisionLog251.xml" ContentType="application/vnd.openxmlformats-officedocument.spreadsheetml.revisionLog+xml"/>
  <Override PartName="/xl/revisions/revisionLog353.xml" ContentType="application/vnd.openxmlformats-officedocument.spreadsheetml.revisionLog+xml"/>
  <Override PartName="/xl/revisions/revisionLog374.xml" ContentType="application/vnd.openxmlformats-officedocument.spreadsheetml.revisionLog+xml"/>
  <Override PartName="/xl/revisions/revisionLog395.xml" ContentType="application/vnd.openxmlformats-officedocument.spreadsheetml.revisionLog+xml"/>
  <Override PartName="/xl/revisions/revisionLog416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90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255.xml" ContentType="application/vnd.openxmlformats-officedocument.spreadsheetml.revisionLog+xml"/>
  <Override PartName="/xl/revisions/revisionLog276.xml" ContentType="application/vnd.openxmlformats-officedocument.spreadsheetml.revisionLog+xml"/>
  <Override PartName="/xl/revisions/revisionLog297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32.xml" ContentType="application/vnd.openxmlformats-officedocument.spreadsheetml.revisionLog+xml"/>
  <Override PartName="/xl/revisions/revisionLog318.xml" ContentType="application/vnd.openxmlformats-officedocument.spreadsheetml.revisionLog+xml"/>
  <Override PartName="/xl/revisions/revisionLog339.xml" ContentType="application/vnd.openxmlformats-officedocument.spreadsheetml.revisionLog+xml"/>
  <Override PartName="/xl/revisions/revisionLog143.xml" ContentType="application/vnd.openxmlformats-officedocument.spreadsheetml.revisionLog+xml"/>
  <Override PartName="/xl/revisions/revisionLog157.xml" ContentType="application/vnd.openxmlformats-officedocument.spreadsheetml.revisionLog+xml"/>
  <Override PartName="/xl/revisions/revisionLog178.xml" ContentType="application/vnd.openxmlformats-officedocument.spreadsheetml.revisionLog+xml"/>
  <Override PartName="/xl/revisions/revisionLog199.xml" ContentType="application/vnd.openxmlformats-officedocument.spreadsheetml.revisionLog+xml"/>
  <Override PartName="/xl/revisions/revisionLog220.xml" ContentType="application/vnd.openxmlformats-officedocument.spreadsheetml.revisionLog+xml"/>
  <Override PartName="/xl/revisions/revisionLog241.xml" ContentType="application/vnd.openxmlformats-officedocument.spreadsheetml.revisionLog+xml"/>
  <Override PartName="/xl/revisions/revisionLog364.xml" ContentType="application/vnd.openxmlformats-officedocument.spreadsheetml.revisionLog+xml"/>
  <Override PartName="/xl/revisions/revisionLog385.xml" ContentType="application/vnd.openxmlformats-officedocument.spreadsheetml.revisionLog+xml"/>
  <Override PartName="/xl/revisions/revisionLog406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80.xml" ContentType="application/vnd.openxmlformats-officedocument.spreadsheetml.revisionLog+xml"/>
  <Override PartName="/xl/revisions/revisionLog266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101.xml" ContentType="application/vnd.openxmlformats-officedocument.spreadsheetml.revisionLog+xml"/>
  <Override PartName="/xl/revisions/revisionLog122.xml" ContentType="application/vnd.openxmlformats-officedocument.spreadsheetml.revisionLog+xml"/>
  <Override PartName="/xl/revisions/revisionLog287.xml" ContentType="application/vnd.openxmlformats-officedocument.spreadsheetml.revisionLog+xml"/>
  <Override PartName="/xl/revisions/revisionLog308.xml" ContentType="application/vnd.openxmlformats-officedocument.spreadsheetml.revisionLog+xml"/>
  <Override PartName="/xl/revisions/revisionLog329.xml" ContentType="application/vnd.openxmlformats-officedocument.spreadsheetml.revisionLog+xml"/>
  <Override PartName="/xl/revisions/revisionLog350.xml" ContentType="application/vnd.openxmlformats-officedocument.spreadsheetml.revisionLog+xml"/>
  <Override PartName="/xl/revisions/revisionLog133.xml" ContentType="application/vnd.openxmlformats-officedocument.spreadsheetml.revisionLog+xml"/>
  <Override PartName="/xl/revisions/revisionLog168.xml" ContentType="application/vnd.openxmlformats-officedocument.spreadsheetml.revisionLog+xml"/>
  <Override PartName="/xl/revisions/revisionLog189.xml" ContentType="application/vnd.openxmlformats-officedocument.spreadsheetml.revisionLog+xml"/>
  <Override PartName="/xl/revisions/revisionLog210.xml" ContentType="application/vnd.openxmlformats-officedocument.spreadsheetml.revisionLog+xml"/>
  <Override PartName="/xl/revisions/revisionLog231.xml" ContentType="application/vnd.openxmlformats-officedocument.spreadsheetml.revisionLog+xml"/>
  <Override PartName="/xl/revisions/revisionLog354.xml" ContentType="application/vnd.openxmlformats-officedocument.spreadsheetml.revisionLog+xml"/>
  <Override PartName="/xl/revisions/revisionLog375.xml" ContentType="application/vnd.openxmlformats-officedocument.spreadsheetml.revisionLog+xml"/>
  <Override PartName="/xl/revisions/revisionLog396.xml" ContentType="application/vnd.openxmlformats-officedocument.spreadsheetml.revisionLog+xml"/>
  <Override PartName="/xl/revisions/revisionLog417.xml" ContentType="application/vnd.openxmlformats-officedocument.spreadsheetml.revisionLog+xml"/>
  <Override PartName="/xl/revisions/revisionLog256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91.xml" ContentType="application/vnd.openxmlformats-officedocument.spreadsheetml.revisionLog+xml"/>
  <Override PartName="/xl/revisions/revisionLog298.xml" ContentType="application/vnd.openxmlformats-officedocument.spreadsheetml.revisionLog+xml"/>
  <Override PartName="/xl/revisions/revisionLog340.xml" ContentType="application/vnd.openxmlformats-officedocument.spreadsheetml.revisionLog+xml"/>
  <Override PartName="/xl/revisions/revisionLog144.xml" ContentType="application/vnd.openxmlformats-officedocument.spreadsheetml.revisionLog+xml"/>
  <Override PartName="/xl/revisions/revisionLog158.xml" ContentType="application/vnd.openxmlformats-officedocument.spreadsheetml.revisionLog+xml"/>
  <Override PartName="/xl/revisions/revisionLog200.xml" ContentType="application/vnd.openxmlformats-officedocument.spreadsheetml.revisionLog+xml"/>
  <Override PartName="/xl/revisions/revisionLog365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242.xml" ContentType="application/vnd.openxmlformats-officedocument.spreadsheetml.revisionLog+xml"/>
  <Override PartName="/xl/revisions/revisionLog407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102.xml" ContentType="application/vnd.openxmlformats-officedocument.spreadsheetml.revisionLog+xml"/>
  <Override PartName="/xl/revisions/revisionLog267.xml" ContentType="application/vnd.openxmlformats-officedocument.spreadsheetml.revisionLog+xml"/>
  <Override PartName="/xl/revisions/revisionLog309.xml" ContentType="application/vnd.openxmlformats-officedocument.spreadsheetml.revisionLog+xml"/>
  <Override PartName="/xl/revisions/revisionLog351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169.xml" ContentType="application/vnd.openxmlformats-officedocument.spreadsheetml.revisionLog+xml"/>
  <Override PartName="/xl/revisions/revisionLog376.xml" ContentType="application/vnd.openxmlformats-officedocument.spreadsheetml.revisionLog+xml"/>
  <Override PartName="/xl/revisions/revisionLog211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278.xml" ContentType="application/vnd.openxmlformats-officedocument.spreadsheetml.revisionLog+xml"/>
  <Override PartName="/xl/revisions/revisionLog320.xml" ContentType="application/vnd.openxmlformats-officedocument.spreadsheetml.revisionLog+xml"/>
  <Override PartName="/xl/revisions/revisionLog124.xml" ContentType="application/vnd.openxmlformats-officedocument.spreadsheetml.revisionLog+xml"/>
  <Override PartName="/xl/revisions/revisionLog180.xml" ContentType="application/vnd.openxmlformats-officedocument.spreadsheetml.revisionLog+xml"/>
  <Override PartName="/xl/revisions/revisionLog222.xml" ContentType="application/vnd.openxmlformats-officedocument.spreadsheetml.revisionLog+xml"/>
  <Override PartName="/xl/revisions/revisionLog387.xml" ContentType="application/vnd.openxmlformats-officedocument.spreadsheetml.revisionLog+xml"/>
  <Override PartName="/xl/revisions/revisionLog82.xml" ContentType="application/vnd.openxmlformats-officedocument.spreadsheetml.revisionLog+xml"/>
  <Override PartName="/xl/revisions/revisionLog233.xml" ContentType="application/vnd.openxmlformats-officedocument.spreadsheetml.revisionLog+xml"/>
  <Override PartName="/xl/revisions/revisionLog289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93.xml" ContentType="application/vnd.openxmlformats-officedocument.spreadsheetml.revisionLog+xml"/>
  <Override PartName="/xl/revisions/revisionLog135.xml" ContentType="application/vnd.openxmlformats-officedocument.spreadsheetml.revisionLog+xml"/>
  <Override PartName="/xl/revisions/revisionLog331.xml" ContentType="application/vnd.openxmlformats-officedocument.spreadsheetml.revisionLog+xml"/>
  <Override PartName="/xl/revisions/revisionLog356.xml" ContentType="application/vnd.openxmlformats-officedocument.spreadsheetml.revisionLog+xml"/>
  <Override PartName="/xl/revisions/revisionLog191.xml" ContentType="application/vnd.openxmlformats-officedocument.spreadsheetml.revisionLog+xml"/>
  <Override PartName="/xl/revisions/revisionLog398.xml" ContentType="application/vnd.openxmlformats-officedocument.spreadsheetml.revisionLog+xml"/>
  <Override PartName="/xl/revisions/revisionLog244.xml" ContentType="application/vnd.openxmlformats-officedocument.spreadsheetml.revisionLog+xml"/>
  <Override PartName="/xl/revisions/revisionLog258.xml" ContentType="application/vnd.openxmlformats-officedocument.spreadsheetml.revisionLog+xml"/>
  <Override PartName="/xl/revisions/revisionLog300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04.xml" ContentType="application/vnd.openxmlformats-officedocument.spreadsheetml.revisionLog+xml"/>
  <Override PartName="/xl/revisions/revisionLog342.xml" ContentType="application/vnd.openxmlformats-officedocument.spreadsheetml.revisionLog+xml"/>
  <Override PartName="/xl/revisions/revisionLog146.xml" ContentType="application/vnd.openxmlformats-officedocument.spreadsheetml.revisionLog+xml"/>
  <Override PartName="/xl/revisions/revisionLog160.xml" ContentType="application/vnd.openxmlformats-officedocument.spreadsheetml.revisionLog+xml"/>
  <Override PartName="/xl/revisions/revisionLog202.xml" ContentType="application/vnd.openxmlformats-officedocument.spreadsheetml.revisionLog+xml"/>
  <Override PartName="/xl/revisions/revisionLog367.xml" ContentType="application/vnd.openxmlformats-officedocument.spreadsheetml.revisionLog+xml"/>
  <Override PartName="/xl/revisions/revisionLog409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213.xml" ContentType="application/vnd.openxmlformats-officedocument.spreadsheetml.revisionLog+xml"/>
  <Override PartName="/xl/revisions/revisionLog269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Log311.xml" ContentType="application/vnd.openxmlformats-officedocument.spreadsheetml.revisionLog+xml"/>
  <Override PartName="/xl/revisions/revisionLog115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378.xml" ContentType="application/vnd.openxmlformats-officedocument.spreadsheetml.revisionLog+xml"/>
  <Override PartName="/xl/revisions/revisionLog224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84.xml" ContentType="application/vnd.openxmlformats-officedocument.spreadsheetml.revisionLog+xml"/>
  <Override PartName="/xl/revisions/revisionLog280.xml" ContentType="application/vnd.openxmlformats-officedocument.spreadsheetml.revisionLog+xml"/>
  <Override PartName="/xl/revisions/revisionLog322.xml" ContentType="application/vnd.openxmlformats-officedocument.spreadsheetml.revisionLog+xml"/>
  <Override PartName="/xl/revisions/revisionLog126.xml" ContentType="application/vnd.openxmlformats-officedocument.spreadsheetml.revisionLog+xml"/>
  <Override PartName="/xl/revisions/revisionLog182.xml" ContentType="application/vnd.openxmlformats-officedocument.spreadsheetml.revisionLog+xml"/>
  <Override PartName="/xl/revisions/revisionLog333.xml" ContentType="application/vnd.openxmlformats-officedocument.spreadsheetml.revisionLog+xml"/>
  <Override PartName="/xl/revisions/revisionLog389.xml" ContentType="application/vnd.openxmlformats-officedocument.spreadsheetml.revisionLog+xml"/>
  <Override PartName="/xl/revisions/revisionLog193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235.xml" ContentType="application/vnd.openxmlformats-officedocument.spreadsheetml.revisionLog+xml"/>
  <Override PartName="/xl/revisions/revisionLog291.xml" ContentType="application/vnd.openxmlformats-officedocument.spreadsheetml.revisionLog+xml"/>
  <Override PartName="/xl/revisions/revisionLog95.xml" ContentType="application/vnd.openxmlformats-officedocument.spreadsheetml.revisionLog+xml"/>
  <Override PartName="/xl/revisions/revisionLog137.xml" ContentType="application/vnd.openxmlformats-officedocument.spreadsheetml.revisionLog+xml"/>
  <Override PartName="/xl/revisions/revisionLog344.xml" ContentType="application/vnd.openxmlformats-officedocument.spreadsheetml.revisionLog+xml"/>
  <Override PartName="/xl/revisions/revisionLog358.xml" ContentType="application/vnd.openxmlformats-officedocument.spreadsheetml.revisionLog+xml"/>
  <Override PartName="/xl/revisions/revisionLog400.xml" ContentType="application/vnd.openxmlformats-officedocument.spreadsheetml.revisionLog+xml"/>
  <Override PartName="/xl/revisions/revisionLog204.xml" ContentType="application/vnd.openxmlformats-officedocument.spreadsheetml.revisionLog+xml"/>
  <Override PartName="/xl/revisions/revisionLog246.xml" ContentType="application/vnd.openxmlformats-officedocument.spreadsheetml.revisionLog+xml"/>
  <Override PartName="/xl/revisions/revisionLog260.xml" ContentType="application/vnd.openxmlformats-officedocument.spreadsheetml.revisionLog+xml"/>
  <Override PartName="/xl/revisions/revisionLog30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106.xml" ContentType="application/vnd.openxmlformats-officedocument.spreadsheetml.revisionLog+xml"/>
  <Override PartName="/xl/revisions/revisionLog148.xml" ContentType="application/vnd.openxmlformats-officedocument.spreadsheetml.revisionLog+xml"/>
  <Override PartName="/xl/revisions/revisionLog162.xml" ContentType="application/vnd.openxmlformats-officedocument.spreadsheetml.revisionLog+xml"/>
  <Override PartName="/xl/revisions/revisionLog313.xml" ContentType="application/vnd.openxmlformats-officedocument.spreadsheetml.revisionLog+xml"/>
  <Override PartName="/xl/revisions/revisionLog369.xml" ContentType="application/vnd.openxmlformats-officedocument.spreadsheetml.revisionLog+xml"/>
  <Override PartName="/xl/revisions/revisionLog173.xml" ContentType="application/vnd.openxmlformats-officedocument.spreadsheetml.revisionLog+xml"/>
  <Override PartName="/xl/revisions/revisionLog411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215.xml" ContentType="application/vnd.openxmlformats-officedocument.spreadsheetml.revisionLog+xml"/>
  <Override PartName="/xl/revisions/revisionLog271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117.xml" ContentType="application/vnd.openxmlformats-officedocument.spreadsheetml.revisionLog+xml"/>
  <Override PartName="/xl/revisions/revisionLog324.xml" ContentType="application/vnd.openxmlformats-officedocument.spreadsheetml.revisionLog+xml"/>
  <Override PartName="/xl/revisions/revisionLog380.xml" ContentType="application/vnd.openxmlformats-officedocument.spreadsheetml.revisionLog+xml"/>
  <Override PartName="/xl/revisions/revisionLog184.xml" ContentType="application/vnd.openxmlformats-officedocument.spreadsheetml.revisionLog+xml"/>
  <Override PartName="/xl/revisions/revisionLog226.xml" ContentType="application/vnd.openxmlformats-officedocument.spreadsheetml.revisionLog+xml"/>
  <Override PartName="/xl/revisions/revisionLog282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86.xml" ContentType="application/vnd.openxmlformats-officedocument.spreadsheetml.revisionLog+xml"/>
  <Override PartName="/xl/revisions/revisionLog128.xml" ContentType="application/vnd.openxmlformats-officedocument.spreadsheetml.revisionLog+xml"/>
  <Override PartName="/xl/revisions/revisionLog293.xml" ContentType="application/vnd.openxmlformats-officedocument.spreadsheetml.revisionLog+xml"/>
  <Override PartName="/xl/revisions/revisionLog153.xml" ContentType="application/vnd.openxmlformats-officedocument.spreadsheetml.revisionLog+xml"/>
  <Override PartName="/xl/revisions/revisionLog335.xml" ContentType="application/vnd.openxmlformats-officedocument.spreadsheetml.revisionLog+xml"/>
  <Override PartName="/xl/revisions/revisionLog391.xml" ContentType="application/vnd.openxmlformats-officedocument.spreadsheetml.revisionLog+xml"/>
  <Override PartName="/xl/revisions/revisionLog195.xml" ContentType="application/vnd.openxmlformats-officedocument.spreadsheetml.revisionLog+xml"/>
  <Override PartName="/xl/revisions/revisionLog237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97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39.xml" ContentType="application/vnd.openxmlformats-officedocument.spreadsheetml.revisionLog+xml"/>
  <Override PartName="/xl/revisions/revisionLog304.xml" ContentType="application/vnd.openxmlformats-officedocument.spreadsheetml.revisionLog+xml"/>
  <Override PartName="/xl/revisions/revisionLog346.xml" ContentType="application/vnd.openxmlformats-officedocument.spreadsheetml.revisionLog+xml"/>
  <Override PartName="/xl/revisions/revisionLog360.xml" ContentType="application/vnd.openxmlformats-officedocument.spreadsheetml.revisionLog+xml"/>
  <Override PartName="/xl/revisions/revisionLog402.xml" ContentType="application/vnd.openxmlformats-officedocument.spreadsheetml.revisionLog+xml"/>
  <Override PartName="/xl/revisions/revisionLog164.xml" ContentType="application/vnd.openxmlformats-officedocument.spreadsheetml.revisionLog+xml"/>
  <Override PartName="/xl/revisions/revisionLog206.xml" ContentType="application/vnd.openxmlformats-officedocument.spreadsheetml.revisionLog+xml"/>
  <Override PartName="/xl/revisions/revisionLog248.xml" ContentType="application/vnd.openxmlformats-officedocument.spreadsheetml.revisionLog+xml"/>
  <Override PartName="/xl/revisions/revisionLog262.xml" ContentType="application/vnd.openxmlformats-officedocument.spreadsheetml.revisionLog+xml"/>
  <Override PartName="/xl/revisions/revisionLog413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273.xml" ContentType="application/vnd.openxmlformats-officedocument.spreadsheetml.revisionLog+xml"/>
  <Override PartName="/xl/revisions/revisionLog108.xml" ContentType="application/vnd.openxmlformats-officedocument.spreadsheetml.revisionLog+xml"/>
  <Override PartName="/xl/revisions/revisionLog150.xml" ContentType="application/vnd.openxmlformats-officedocument.spreadsheetml.revisionLog+xml"/>
  <Override PartName="/xl/revisions/revisionLog315.xml" ContentType="application/vnd.openxmlformats-officedocument.spreadsheetml.revisionLog+xml"/>
  <Override PartName="/xl/revisions/revisionLog37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sk.mts.ru\MSK\WORKDATA\MTSENERGO\Договорной отдел\Раскрытие информации\2019\"/>
    </mc:Choice>
  </mc:AlternateContent>
  <bookViews>
    <workbookView xWindow="480" yWindow="60" windowWidth="27795" windowHeight="12090"/>
  </bookViews>
  <sheets>
    <sheet name="06.19" sheetId="1" r:id="rId1"/>
  </sheets>
  <definedNames>
    <definedName name="_xlnm._FilterDatabase" localSheetId="0" hidden="1">'06.19'!$A$6:$N$141</definedName>
    <definedName name="Z_001A80F2_4A1F_4F95_949B_9B4E8BBD4BE3_.wvu.FilterData" localSheetId="0" hidden="1">'06.19'!$A$6:$N$141</definedName>
    <definedName name="Z_0263628D_0586_4811_8C76_91EE8485C8FC_.wvu.FilterData" localSheetId="0" hidden="1">'06.19'!$A$6:$N$141</definedName>
    <definedName name="Z_05FB6C54_BA25_4D36_8CCF_9AF88BE85888_.wvu.FilterData" localSheetId="0" hidden="1">'06.19'!$A$6:$N$136</definedName>
    <definedName name="Z_062D79AA_0C74_456F_A8AF_471298DFF0CD_.wvu.FilterData" localSheetId="0" hidden="1">'06.19'!$A$6:$N$141</definedName>
    <definedName name="Z_0B134D99_E3F3_47F0_BD60_5EE5D70EAAF4_.wvu.FilterData" localSheetId="0" hidden="1">'06.19'!$A$6:$N$46</definedName>
    <definedName name="Z_0C2F5F2D_E68D_4BD2_A5D1_854DDB178761_.wvu.FilterData" localSheetId="0" hidden="1">'06.19'!$A$6:$N$136</definedName>
    <definedName name="Z_10DDE15C_9276_481C_A9AF_643E282B5014_.wvu.FilterData" localSheetId="0" hidden="1">'06.19'!$A$6:$N$120</definedName>
    <definedName name="Z_165390AD_F961_400D_9262_42783D30C3B6_.wvu.FilterData" localSheetId="0" hidden="1">'06.19'!$A$6:$N$136</definedName>
    <definedName name="Z_169AA530_EBD7_4EF5_9789_DC5757D6428A_.wvu.FilterData" localSheetId="0" hidden="1">'06.19'!$A$6:$N$122</definedName>
    <definedName name="Z_18637E11_B710_4E97_B515_8AECF3DD19A6_.wvu.FilterData" localSheetId="0" hidden="1">'06.19'!$A$6:$N$136</definedName>
    <definedName name="Z_1A786B23_219C_4513_8475_E7C3C3BD2BF4_.wvu.FilterData" localSheetId="0" hidden="1">'06.19'!$A$6:$N$136</definedName>
    <definedName name="Z_1BEA7478_D91C_4FF1_86BC_8C168D221E3E_.wvu.FilterData" localSheetId="0" hidden="1">'06.19'!$A$6:$N$110</definedName>
    <definedName name="Z_1D66E6E3_0E18_47CD_BAA1_2B19513356EE_.wvu.FilterData" localSheetId="0" hidden="1">'06.19'!$A$6:$N$141</definedName>
    <definedName name="Z_1DDA866A_FD91_4A5F_8381_B3BB5AFFAEF6_.wvu.FilterData" localSheetId="0" hidden="1">'06.19'!$A$6:$N$141</definedName>
    <definedName name="Z_20B97660_4A8C_42E2_8186_274F5E4B40A2_.wvu.FilterData" localSheetId="0" hidden="1">'06.19'!$A$6:$N$27</definedName>
    <definedName name="Z_246EC453_8CA8_446A_8DB1_E0653CBC0CCD_.wvu.FilterData" localSheetId="0" hidden="1">'06.19'!$A$6:$N$41</definedName>
    <definedName name="Z_2535EA1C_0CF4_4C9B_AE4E_6BFC44525596_.wvu.FilterData" localSheetId="0" hidden="1">'06.19'!$A$6:$N$46</definedName>
    <definedName name="Z_28C31497_3B57_48D9_9AE5_2299C1FEF113_.wvu.FilterData" localSheetId="0" hidden="1">'06.19'!$A$6:$N$140</definedName>
    <definedName name="Z_2964A2A1_1EEB_4166_82D8_BE9423B124B5_.wvu.FilterData" localSheetId="0" hidden="1">'06.19'!$A$6:$N$141</definedName>
    <definedName name="Z_2E009681_5BBB_4F53_91EC_880A2E8ADD48_.wvu.FilterData" localSheetId="0" hidden="1">'06.19'!$A$6:$N$141</definedName>
    <definedName name="Z_2FE4D622_413E_4003_A1E9_33621F9AB85E_.wvu.FilterData" localSheetId="0" hidden="1">'06.19'!$A$6:$N$136</definedName>
    <definedName name="Z_3246EA39_21D9_4921_B756_2E43F8846ED9_.wvu.FilterData" localSheetId="0" hidden="1">'06.19'!$A$6:$N$28</definedName>
    <definedName name="Z_33D03067_B8E5_4D47_BE4F_745D425C7623_.wvu.FilterData" localSheetId="0" hidden="1">'06.19'!$A$6:$N$141</definedName>
    <definedName name="Z_38C8231C_E3ED_40DE_A911_BC491ECDD857_.wvu.FilterData" localSheetId="0" hidden="1">'06.19'!$A$6:$N$38</definedName>
    <definedName name="Z_3C779931_E17F_48B7_933C_3170841D88D5_.wvu.FilterData" localSheetId="0" hidden="1">'06.19'!$A$6:$N$136</definedName>
    <definedName name="Z_407522FA_C058_4641_BE61_A169F9041D70_.wvu.FilterData" localSheetId="0" hidden="1">'06.19'!$A$6:$N$46</definedName>
    <definedName name="Z_41949567_6A7F_4C08_ABA5_1B29945E0A94_.wvu.FilterData" localSheetId="0" hidden="1">'06.19'!$A$6:$N$141</definedName>
    <definedName name="Z_4ADDB961_A5E5_4468_ADB1_0E01361CC037_.wvu.FilterData" localSheetId="0" hidden="1">'06.19'!$A$6:$N$136</definedName>
    <definedName name="Z_4BCDB15D_1B18_4EDD_9117_0D2525159059_.wvu.FilterData" localSheetId="0" hidden="1">'06.19'!$A$6:$N$136</definedName>
    <definedName name="Z_4F0D849D_84CC_49AD_8544_3EE7F2D679A0_.wvu.FilterData" localSheetId="0" hidden="1">'06.19'!$A$6:$N$46</definedName>
    <definedName name="Z_4F446C02_FB38_4EE3_911A_64ECD89FC4B6_.wvu.FilterData" localSheetId="0" hidden="1">'06.19'!$A$6:$N$141</definedName>
    <definedName name="Z_51F4E312_8CF9_49D6_AEF6_DBE8B190A38A_.wvu.FilterData" localSheetId="0" hidden="1">'06.19'!$A$6:$N$38</definedName>
    <definedName name="Z_52F71F02_B4DF_4E6A_80CE_BE21716178F3_.wvu.FilterData" localSheetId="0" hidden="1">'06.19'!$A$6:$N$140</definedName>
    <definedName name="Z_55DD6305_3068_422D_AB2E_47B473243C26_.wvu.FilterData" localSheetId="0" hidden="1">'06.19'!$A$6:$N$136</definedName>
    <definedName name="Z_594F2605_F512_4173_8C21_890812463DC4_.wvu.FilterData" localSheetId="0" hidden="1">'06.19'!$A$6:$N$74</definedName>
    <definedName name="Z_59D23001_C098_47C4_8B49_D670C5B25D8F_.wvu.FilterData" localSheetId="0" hidden="1">'06.19'!$A$6:$N$55</definedName>
    <definedName name="Z_5A10A035_A77B_48CD_ABAD_C7C1FB21827D_.wvu.FilterData" localSheetId="0" hidden="1">'06.19'!$A$6:$N$141</definedName>
    <definedName name="Z_5A76F00A_29B4_4052_9043_3D3187DDF7B5_.wvu.FilterData" localSheetId="0" hidden="1">'06.19'!$A$6:$N$136</definedName>
    <definedName name="Z_5C8C440A_C536_439C_AAA3_9B75070A3CFD_.wvu.FilterData" localSheetId="0" hidden="1">'06.19'!$A$6:$N$136</definedName>
    <definedName name="Z_5FD3A7B9_8C4F_491E_8304_B7C153D85FAD_.wvu.FilterData" localSheetId="0" hidden="1">'06.19'!$A$6:$N$54</definedName>
    <definedName name="Z_697EBE7A_D1AB_49C2_9E1C_E7EB691AF0FB_.wvu.FilterData" localSheetId="0" hidden="1">'06.19'!$A$6:$N$103</definedName>
    <definedName name="Z_69B3FD49_1F2D_4FFD_B94A_B115F4E6E637_.wvu.FilterData" localSheetId="0" hidden="1">'06.19'!$A$6:$N$41</definedName>
    <definedName name="Z_70522608_E859_4245_83A6_864DC2658FDD_.wvu.FilterData" localSheetId="0" hidden="1">'06.19'!$A$6:$N$27</definedName>
    <definedName name="Z_714894F9_50F0_40ED_ABF7_729E8674EFAB_.wvu.FilterData" localSheetId="0" hidden="1">'06.19'!$A$6:$N$141</definedName>
    <definedName name="Z_71AD1138_CF79_4BB2_B12E_3EB97F63463D_.wvu.FilterData" localSheetId="0" hidden="1">'06.19'!$A$6:$N$136</definedName>
    <definedName name="Z_7212AB41_9FB5_4E90_B393_91E5C5E98699_.wvu.FilterData" localSheetId="0" hidden="1">'06.19'!$A$6:$N$27</definedName>
    <definedName name="Z_72153D46_E7A1_494F_A882_3D708AB27F5F_.wvu.FilterData" localSheetId="0" hidden="1">'06.19'!$A$6:$N$137</definedName>
    <definedName name="Z_75771F16_ECB2_4A1D_BE9B_EBBFF7ECCB76_.wvu.FilterData" localSheetId="0" hidden="1">'06.19'!$A$6:$N$46</definedName>
    <definedName name="Z_75B46D9F_3BB8_4277_B46B_69A021C3635C_.wvu.FilterData" localSheetId="0" hidden="1">'06.19'!$A$6:$N$141</definedName>
    <definedName name="Z_79F7B5D4_3FC2_4620_9F12_920338CD97BE_.wvu.FilterData" localSheetId="0" hidden="1">'06.19'!$A$6:$N$141</definedName>
    <definedName name="Z_7C868242_BB18_4A6D_8A20_1C1EE5E11E7F_.wvu.FilterData" localSheetId="0" hidden="1">'06.19'!$A$6:$N$141</definedName>
    <definedName name="Z_8705A105_547D_4666_8728_80C414C73467_.wvu.FilterData" localSheetId="0" hidden="1">'06.19'!$A$6:$N$136</definedName>
    <definedName name="Z_8743966E_23CA_4A3B_9E7E_E009BB5C14F3_.wvu.FilterData" localSheetId="0" hidden="1">'06.19'!$A$6:$N$140</definedName>
    <definedName name="Z_92A13AB3_CFED_4FCF_BDBD_8C62D03B16E0_.wvu.FilterData" localSheetId="0" hidden="1">'06.19'!$A$6:$N$38</definedName>
    <definedName name="Z_950C66C9_6B8F_4836_B0C3_8081A9820A4C_.wvu.FilterData" localSheetId="0" hidden="1">'06.19'!$A$6:$N$51</definedName>
    <definedName name="Z_9598D9F4_F530_46F3_8682_F7C3AF56ADB7_.wvu.FilterData" localSheetId="0" hidden="1">'06.19'!$A$6:$N$141</definedName>
    <definedName name="Z_9857BF24_97AA_4630_8ACC_2298AF547FF9_.wvu.FilterData" localSheetId="0" hidden="1">'06.19'!$A$6:$N$141</definedName>
    <definedName name="Z_99121726_FAFD_4E92_B464_03AF6678D57B_.wvu.FilterData" localSheetId="0" hidden="1">'06.19'!$A$6:$N$122</definedName>
    <definedName name="Z_99DBBB6D_A017_4833_AB3A_585360EA1EC8_.wvu.FilterData" localSheetId="0" hidden="1">'06.19'!$A$6:$N$38</definedName>
    <definedName name="Z_9C53CBEB_76B6_4089_93BF_5075C872DD9E_.wvu.FilterData" localSheetId="0" hidden="1">'06.19'!$A$6:$N$141</definedName>
    <definedName name="Z_9E494231_E0F8_45BB_856D_06E5CDFF53DA_.wvu.FilterData" localSheetId="0" hidden="1">'06.19'!$A$6:$N$141</definedName>
    <definedName name="Z_A6BDDAD6_E9E1_4A80_BC97_6952F1F078B3_.wvu.FilterData" localSheetId="0" hidden="1">'06.19'!$A$6:$N$122</definedName>
    <definedName name="Z_AD148ED4_3ECE_4A8C_9A46_E7B08E474007_.wvu.FilterData" localSheetId="0" hidden="1">'06.19'!$A$6:$N$141</definedName>
    <definedName name="Z_AF6CA628_4CBA_4C8F_8D26_A8179A8D4867_.wvu.FilterData" localSheetId="0" hidden="1">'06.19'!$A$6:$N$141</definedName>
    <definedName name="Z_B40EFA60_F098_44DB_9BDB_F4B32491B407_.wvu.FilterData" localSheetId="0" hidden="1">'06.19'!$A$6:$N$141</definedName>
    <definedName name="Z_B5F9E106_8E68_4AE2_9D37_2EEE2AECFA8C_.wvu.FilterData" localSheetId="0" hidden="1">'06.19'!$A$6:$N$103</definedName>
    <definedName name="Z_B7296F46_420A_4C8D_8371_8D001FECDEA5_.wvu.FilterData" localSheetId="0" hidden="1">'06.19'!$A$6:$N$27</definedName>
    <definedName name="Z_BA04700F_3C39_48E4_A17C_DEB5AED09CF9_.wvu.FilterData" localSheetId="0" hidden="1">'06.19'!$A$6:$N$38</definedName>
    <definedName name="Z_BFC39955_29B3_45FF_8984_21175A68171B_.wvu.FilterData" localSheetId="0" hidden="1">'06.19'!$A$6:$N$46</definedName>
    <definedName name="Z_C050EEF4_142E_4395_9776_8AABD20A85B6_.wvu.FilterData" localSheetId="0" hidden="1">'06.19'!$A$6:$N$136</definedName>
    <definedName name="Z_C0CF3ACC_3AE9_4409_B990_CE55F540B641_.wvu.FilterData" localSheetId="0" hidden="1">'06.19'!$A$6:$N$140</definedName>
    <definedName name="Z_C131D1EA_8941_4110_B872_BE92A509C4AA_.wvu.FilterData" localSheetId="0" hidden="1">'06.19'!$A$6:$N$137</definedName>
    <definedName name="Z_CC68CF0D_F827_4537_933E_482B405BE580_.wvu.FilterData" localSheetId="0" hidden="1">'06.19'!$A$6:$N$136</definedName>
    <definedName name="Z_CED6AAA1_714D_4440_A2CC_90394CE3E88F_.wvu.FilterData" localSheetId="0" hidden="1">'06.19'!$A$6:$N$136</definedName>
    <definedName name="Z_D066EAC9_2872_4143_8463_5A2C04A8DB57_.wvu.FilterData" localSheetId="0" hidden="1">'06.19'!$A$6:$N$141</definedName>
    <definedName name="Z_D1B45A99_3F6A_4DB9_BF6A_5985A07C6A6F_.wvu.FilterData" localSheetId="0" hidden="1">'06.19'!$A$6:$N$136</definedName>
    <definedName name="Z_D36E6CA1_6A4D_4BCF_AF23_C14B8796C664_.wvu.FilterData" localSheetId="0" hidden="1">'06.19'!$A$6:$N$141</definedName>
    <definedName name="Z_D6D090B5_5EEF_4D54_A3F5_3CD56E81AEC5_.wvu.FilterData" localSheetId="0" hidden="1">'06.19'!$A$6:$N$45</definedName>
    <definedName name="Z_D864E395_1247_4AD6_99B8_C4A5234917E0_.wvu.FilterData" localSheetId="0" hidden="1">'06.19'!$A$6:$N$140</definedName>
    <definedName name="Z_DAA8742D_50F2_4425_8FB3_83DAAA94BFBF_.wvu.FilterData" localSheetId="0" hidden="1">'06.19'!$A$6:$N$46</definedName>
    <definedName name="Z_DDBC70A4_C463_414E_9C58_EB3617305314_.wvu.FilterData" localSheetId="0" hidden="1">'06.19'!$A$6:$N$103</definedName>
    <definedName name="Z_E26A90AC_3D18_4579_B9E6_53151A6C4D2B_.wvu.FilterData" localSheetId="0" hidden="1">'06.19'!$A$6:$N$27</definedName>
    <definedName name="Z_E37B3FD4_2204_4155_BD77_E7926B23892C_.wvu.FilterData" localSheetId="0" hidden="1">'06.19'!$A$6:$N$141</definedName>
    <definedName name="Z_E57C710F_CA7E_4A16_9143_40B4ACE3E303_.wvu.FilterData" localSheetId="0" hidden="1">'06.19'!$A$6:$N$141</definedName>
    <definedName name="Z_E785883D_48DB_4439_9F9C_F03065ED4886_.wvu.FilterData" localSheetId="0" hidden="1">'06.19'!$A$6:$N$141</definedName>
    <definedName name="Z_F40606F2_CCC4_4880_A107_6BE89B223BDE_.wvu.FilterData" localSheetId="0" hidden="1">'06.19'!$A$6:$N$41</definedName>
    <definedName name="Z_F755079D_780C_46DA_88FC_097E32E46902_.wvu.FilterData" localSheetId="0" hidden="1">'06.19'!$A$6:$N$141</definedName>
    <definedName name="Z_FDEEF191_9B33_4FC2_9269_AB6C1BB05560_.wvu.FilterData" localSheetId="0" hidden="1">'06.19'!$A$6:$N$136</definedName>
  </definedNames>
  <calcPr calcId="162913"/>
  <customWorkbookViews>
    <customWorkbookView name="Забарака Максим Николаевич - Личное представление" guid="{001A80F2-4A1F-4F95-949B-9B4E8BBD4BE3}" mergeInterval="0" personalView="1" maximized="1" xWindow="-8" yWindow="-8" windowWidth="1936" windowHeight="1056" activeSheetId="1"/>
    <customWorkbookView name="Гатке Анастасия Владимировна - Личное представление" guid="{1DDA866A-FD91-4A5F-8381-B3BB5AFFAEF6}" mergeInterval="0" personalView="1" maximized="1" xWindow="-8" yWindow="-8" windowWidth="1936" windowHeight="1056" activeSheetId="1"/>
    <customWorkbookView name="Мамаева Екатерина Владиславовна - Личное представление" guid="{F755079D-780C-46DA-88FC-097E32E46902}" mergeInterval="0" personalView="1" maximized="1" xWindow="-9" yWindow="-9" windowWidth="1938" windowHeight="1048" activeSheetId="1"/>
    <customWorkbookView name="Буряченко Анна Александровна - Личное представление" guid="{8743966E-23CA-4A3B-9E7E-E009BB5C14F3}" mergeInterval="0" personalView="1" maximized="1" xWindow="-8" yWindow="-8" windowWidth="1936" windowHeight="1056" activeSheetId="1"/>
    <customWorkbookView name="Сухая Надежда Александровна - Личное представление" guid="{70522608-E859-4245-83A6-864DC2658FDD}" mergeInterval="0" personalView="1" maximized="1" xWindow="-4" yWindow="-4" windowWidth="1928" windowHeight="1044" activeSheetId="1"/>
    <customWorkbookView name="ПАО &quot;МТС&quot; - Личное представление" guid="{4F0D849D-84CC-49AD-8544-3EE7F2D679A0}" mergeInterval="0" personalView="1" maximized="1" xWindow="-8" yWindow="-8" windowWidth="1936" windowHeight="1056" activeSheetId="1"/>
    <customWorkbookView name="Хохлов Антон Александрович - Личное представление" guid="{55DD6305-3068-422D-AB2E-47B473243C26}" mergeInterval="0" personalView="1" xWindow="2" yWindow="2" windowWidth="1918" windowHeight="1038" activeSheetId="1"/>
    <customWorkbookView name="Николаева Лариса Леонидовна - Личное представление" guid="{C0CF3ACC-3AE9-4409-B990-CE55F540B641}" mergeInterval="0" personalView="1" maximized="1" xWindow="-8" yWindow="-8" windowWidth="1936" windowHeight="1056" activeSheetId="1"/>
    <customWorkbookView name="Баграмова Ирина Владимировна - Личное представление" guid="{AF6CA628-4CBA-4C8F-8D26-A8179A8D4867}" mergeInterval="0" personalView="1" maximized="1" xWindow="-8" yWindow="-8" windowWidth="1936" windowHeight="1056" activeSheetId="1"/>
    <customWorkbookView name="Заворотная Елена Валерьевна - Личное представление" guid="{5A10A035-A77B-48CD-ABAD-C7C1FB21827D}" mergeInterval="0" personalView="1" xWindow="28" yWindow="18" windowWidth="907" windowHeight="1016" activeSheetId="1"/>
    <customWorkbookView name="Фризен Марина Агеевна - Личное представление" guid="{0263628D-0586-4811-8C76-91EE8485C8FC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E128" i="1" l="1"/>
  <c r="G32" i="1" l="1"/>
  <c r="H105" i="1" l="1"/>
  <c r="G106" i="1"/>
  <c r="D135" i="1" l="1"/>
  <c r="D134" i="1"/>
  <c r="D133" i="1"/>
  <c r="D132" i="1"/>
  <c r="D131" i="1"/>
  <c r="D130" i="1"/>
  <c r="D129" i="1"/>
  <c r="D127" i="1" l="1"/>
  <c r="D26" i="1" l="1"/>
  <c r="D24" i="1"/>
  <c r="D141" i="1" l="1"/>
  <c r="D14" i="1" l="1"/>
  <c r="D102" i="1" l="1"/>
  <c r="D140" i="1"/>
  <c r="D139" i="1"/>
  <c r="D138" i="1"/>
  <c r="D63" i="1"/>
  <c r="D137" i="1" l="1"/>
  <c r="D20" i="1" l="1"/>
  <c r="D57" i="1" l="1"/>
  <c r="D64" i="1" l="1"/>
  <c r="D126" i="1" l="1"/>
  <c r="D128" i="1"/>
  <c r="D136" i="1"/>
  <c r="D120" i="1"/>
  <c r="D121" i="1"/>
  <c r="D122" i="1"/>
  <c r="D123" i="1"/>
  <c r="D124" i="1"/>
  <c r="D125" i="1"/>
  <c r="D12" i="1" l="1"/>
  <c r="D112" i="1" l="1"/>
  <c r="D113" i="1"/>
  <c r="D114" i="1"/>
  <c r="D115" i="1"/>
  <c r="D116" i="1"/>
  <c r="D117" i="1"/>
  <c r="D118" i="1"/>
  <c r="D119" i="1"/>
  <c r="D111" i="1" l="1"/>
  <c r="D45" i="1"/>
  <c r="D46" i="1"/>
  <c r="D28" i="1" l="1"/>
  <c r="D107" i="1" l="1"/>
  <c r="D106" i="1"/>
  <c r="D108" i="1"/>
  <c r="D109" i="1"/>
  <c r="D110" i="1"/>
  <c r="D104" i="1"/>
  <c r="D105" i="1"/>
  <c r="D103" i="1" l="1"/>
  <c r="D101" i="1"/>
  <c r="D100" i="1"/>
  <c r="D99" i="1"/>
  <c r="D96" i="1" l="1"/>
  <c r="D97" i="1"/>
  <c r="D98" i="1"/>
  <c r="D95" i="1" l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8" i="1" l="1"/>
  <c r="D9" i="1"/>
  <c r="D10" i="1"/>
  <c r="D11" i="1"/>
  <c r="D13" i="1"/>
  <c r="D15" i="1"/>
  <c r="D16" i="1"/>
  <c r="D17" i="1"/>
  <c r="D18" i="1"/>
  <c r="D19" i="1"/>
  <c r="D21" i="1"/>
  <c r="D22" i="1"/>
  <c r="D23" i="1"/>
  <c r="D25" i="1"/>
  <c r="D27" i="1"/>
  <c r="D29" i="1"/>
  <c r="D30" i="1"/>
  <c r="D33" i="1"/>
  <c r="D34" i="1"/>
  <c r="D35" i="1"/>
  <c r="D36" i="1"/>
  <c r="D37" i="1"/>
  <c r="D38" i="1"/>
  <c r="D39" i="1"/>
  <c r="D40" i="1"/>
  <c r="D41" i="1"/>
  <c r="D42" i="1"/>
  <c r="D43" i="1"/>
  <c r="D44" i="1"/>
  <c r="D47" i="1"/>
  <c r="D48" i="1"/>
  <c r="D49" i="1"/>
  <c r="D50" i="1"/>
  <c r="D51" i="1"/>
  <c r="D52" i="1"/>
  <c r="D53" i="1"/>
  <c r="D54" i="1"/>
  <c r="D55" i="1"/>
  <c r="D56" i="1"/>
  <c r="D58" i="1"/>
  <c r="D59" i="1"/>
  <c r="D60" i="1"/>
  <c r="D61" i="1"/>
  <c r="D62" i="1"/>
  <c r="D65" i="1"/>
  <c r="D66" i="1"/>
  <c r="D67" i="1"/>
  <c r="D68" i="1"/>
  <c r="D69" i="1"/>
  <c r="D70" i="1"/>
  <c r="D71" i="1"/>
  <c r="D72" i="1"/>
  <c r="D73" i="1"/>
  <c r="D74" i="1"/>
  <c r="D7" i="1"/>
  <c r="D32" i="1" l="1"/>
  <c r="D31" i="1"/>
</calcChain>
</file>

<file path=xl/sharedStrings.xml><?xml version="1.0" encoding="utf-8"?>
<sst xmlns="http://schemas.openxmlformats.org/spreadsheetml/2006/main" count="288" uniqueCount="163">
  <si>
    <t>прочие потребители</t>
  </si>
  <si>
    <t>№ п/п</t>
  </si>
  <si>
    <t>Субъект РФ</t>
  </si>
  <si>
    <t>Наименование сетевой организации</t>
  </si>
  <si>
    <t>Фактический полезный отпуск электрической энергии, МВтч</t>
  </si>
  <si>
    <t>Фактический полезный отпуск мощности, МВт</t>
  </si>
  <si>
    <t>Итого</t>
  </si>
  <si>
    <t>ВН</t>
  </si>
  <si>
    <t>СН1</t>
  </si>
  <si>
    <t>СН2</t>
  </si>
  <si>
    <t>НН</t>
  </si>
  <si>
    <t>Свердловская область</t>
  </si>
  <si>
    <t>Нижегородская область</t>
  </si>
  <si>
    <t>ПАО "МРСК Центра и Приволжья" филиал "Нижновэнерго"</t>
  </si>
  <si>
    <t>Московская область</t>
  </si>
  <si>
    <t>ПАО "МОЭСК"</t>
  </si>
  <si>
    <t>Ленинградская область</t>
  </si>
  <si>
    <t>ПАО "Ленэнерго"</t>
  </si>
  <si>
    <t>АО "ЛОЭСК"</t>
  </si>
  <si>
    <t>Новосибирская область</t>
  </si>
  <si>
    <t>АО "Региональные электрические сети"</t>
  </si>
  <si>
    <t xml:space="preserve">АО «ЕЭСК» </t>
  </si>
  <si>
    <t>г. Санкт-Петербург</t>
  </si>
  <si>
    <t>Краснодарский край</t>
  </si>
  <si>
    <t>Ростовская область</t>
  </si>
  <si>
    <t>АО "Донэнерго"</t>
  </si>
  <si>
    <t xml:space="preserve">ООО "Ростсельмашэнерго" </t>
  </si>
  <si>
    <t>МУП "ВГЭС"</t>
  </si>
  <si>
    <t>ПАО "Кубаньэнерго"</t>
  </si>
  <si>
    <t xml:space="preserve">Информация подлежащая раскрытию в соответствии с подпунктом г) пункта 20 Стандартов раскрытия информации субъектами оптового и розничных рынков электрической энергии
</t>
  </si>
  <si>
    <t>АО "Саровская электросетевая компания"</t>
  </si>
  <si>
    <t>ООО "Специнвестпроект"</t>
  </si>
  <si>
    <t>АО "Энергосетевая компания"</t>
  </si>
  <si>
    <t>АО "Царскосельская электросетевая компания"</t>
  </si>
  <si>
    <t>АО "Санкт-Петербургские электрические сети"</t>
  </si>
  <si>
    <t>Пензенская область</t>
  </si>
  <si>
    <t>Воронежская область</t>
  </si>
  <si>
    <t>МУП "Борисоглебская горэлектросеть"</t>
  </si>
  <si>
    <t>МУП "Лискинская городская электрическая сеть"</t>
  </si>
  <si>
    <t>ЗАО "Пензенская горэлектросеть"</t>
  </si>
  <si>
    <t>МП "Горэлектросеть", г. Заречный</t>
  </si>
  <si>
    <t>ООО "Городищенское РЭТСП"</t>
  </si>
  <si>
    <t>ООО "Сетевая компания"</t>
  </si>
  <si>
    <t>Филиал "МРСК Волги" - "Пензаэнерго"</t>
  </si>
  <si>
    <t>МУП "Воронежская горэлектросеть"</t>
  </si>
  <si>
    <t>МУП "Бобровская горэлектросеть"</t>
  </si>
  <si>
    <t>МУПП "Энергетик"</t>
  </si>
  <si>
    <t>ОАО "Бутурлиновская электросетевая компания"</t>
  </si>
  <si>
    <t>филиал ПАО "МРСК Центра" - "Воронежэнерго"</t>
  </si>
  <si>
    <t>Томская область</t>
  </si>
  <si>
    <t xml:space="preserve">ПАО "ТРК" </t>
  </si>
  <si>
    <t xml:space="preserve">ООО "Горсети" </t>
  </si>
  <si>
    <t xml:space="preserve">ООО "Электросети" </t>
  </si>
  <si>
    <t>ООО "Домовые электрические сети"</t>
  </si>
  <si>
    <t>г.Москва</t>
  </si>
  <si>
    <t>Тульская область</t>
  </si>
  <si>
    <t>Республика Марий Эл</t>
  </si>
  <si>
    <t xml:space="preserve">ПАО "МРСК  Центра и Приволжья" </t>
  </si>
  <si>
    <t>МУП ТЭЦ-1</t>
  </si>
  <si>
    <t>АО "Энергия"</t>
  </si>
  <si>
    <t>ООО "ВСК"</t>
  </si>
  <si>
    <t>ООО "Йошкар-Олинская электросетевая компания""</t>
  </si>
  <si>
    <t>ПАО "ФСК ЕЭС"</t>
  </si>
  <si>
    <t>ОАО "Щекинская городская электросеть"</t>
  </si>
  <si>
    <t>ООО "Профит Групп"</t>
  </si>
  <si>
    <t>МУП "Острогожская горэлектросеть"</t>
  </si>
  <si>
    <t>ООО "Энергия"</t>
  </si>
  <si>
    <t>Оренбургская область</t>
  </si>
  <si>
    <t>АО "Оборонэнерго"</t>
  </si>
  <si>
    <t>ГУП "ОКЭС"</t>
  </si>
  <si>
    <t>Куйбышевская дирекция по энергообеспечению- структурное подразделение Трансэнерго- филиала ОАО "РЖД"</t>
  </si>
  <si>
    <t>МП "КЭП" ЗАТО Комаровский</t>
  </si>
  <si>
    <t>МУП ЖКХ г.Гай</t>
  </si>
  <si>
    <t>ООО "МК-ЭНЕРГО ПЛЮС"</t>
  </si>
  <si>
    <t>ООО "УКХ"</t>
  </si>
  <si>
    <t>ООО "УРАЛЭЛЕКТРОСЕТЬ"</t>
  </si>
  <si>
    <t>ООО "Экспертэнергоаудит"</t>
  </si>
  <si>
    <t>ООО "Энергетик"</t>
  </si>
  <si>
    <t>ПАО "Гайский ГОК"</t>
  </si>
  <si>
    <t>ПАО "МРСК Волги"</t>
  </si>
  <si>
    <t>ПАО "Оренбургнефть"</t>
  </si>
  <si>
    <t>Приуральский филиал ООО Газпром энерго</t>
  </si>
  <si>
    <t>Южно-Уральский филиал ООО "Газпром энерго"</t>
  </si>
  <si>
    <t>ОАО "Тульские городские электрические сети"</t>
  </si>
  <si>
    <t>МУП "УльГЭС"</t>
  </si>
  <si>
    <t>Ульяновская область</t>
  </si>
  <si>
    <t>ООО "Энерго-Альянс"</t>
  </si>
  <si>
    <t>ООО "Энергомодуль"</t>
  </si>
  <si>
    <t>ООО «Солерс»</t>
  </si>
  <si>
    <t>ЗАО "Авиастар-ОПЭ"</t>
  </si>
  <si>
    <t xml:space="preserve"> ООО "ИРЭС"</t>
  </si>
  <si>
    <t>ПАО "МРСК Волги" - "Ульяновские распределительные сети"</t>
  </si>
  <si>
    <t>ГН</t>
  </si>
  <si>
    <t xml:space="preserve">АО "УСК" </t>
  </si>
  <si>
    <t>ОАО "РЖД"</t>
  </si>
  <si>
    <t>ООО "ГПП"</t>
  </si>
  <si>
    <t>ООО "ИНЗА СЕРВИС"</t>
  </si>
  <si>
    <t>ООО "ОЭС"</t>
  </si>
  <si>
    <t>ООО "РРСК"</t>
  </si>
  <si>
    <t>ООО "Сети Барыш"</t>
  </si>
  <si>
    <t>ООО "ЭнергоСеть"</t>
  </si>
  <si>
    <t>ООО "ЭнергоХолдинг"</t>
  </si>
  <si>
    <t>АО "ГНЦ НИИАР"</t>
  </si>
  <si>
    <t>ОАО "Оборонэнерго"</t>
  </si>
  <si>
    <t>ООО "ЭнергоХолдинг-Н"</t>
  </si>
  <si>
    <t>ОАО "Комета"</t>
  </si>
  <si>
    <t>ООО "Энергопром ГРУПП"</t>
  </si>
  <si>
    <t>Республика Башкортостан</t>
  </si>
  <si>
    <t>ООО "Башкирэнерго"</t>
  </si>
  <si>
    <t>АО "Туймазинские городские электрические сети"</t>
  </si>
  <si>
    <t>МУП "Нефтекамское межрайонное предприятие электрических сетей"</t>
  </si>
  <si>
    <t>Саратовская область</t>
  </si>
  <si>
    <t>ООО "Саратовская энергосетевая компания"</t>
  </si>
  <si>
    <t xml:space="preserve"> ООО "ЭЛТРЕЙТ"</t>
  </si>
  <si>
    <t>АО "Облкоммунэнерго"</t>
  </si>
  <si>
    <t xml:space="preserve">ЗАО "СПГЭС" </t>
  </si>
  <si>
    <t>Кемеровская область</t>
  </si>
  <si>
    <t>ООО "Горэлектросеть"</t>
  </si>
  <si>
    <t>ООО "МЭО"</t>
  </si>
  <si>
    <t>ПАО "МРСК Сибири"</t>
  </si>
  <si>
    <t>ООО "КЭнК"</t>
  </si>
  <si>
    <t>ООО "Электросетьсервис"</t>
  </si>
  <si>
    <t>ОАО "Северо-Кузбасская энергетическая компания"</t>
  </si>
  <si>
    <t>МУП "ТРСК"</t>
  </si>
  <si>
    <t>Тюменская область</t>
  </si>
  <si>
    <t>Ярославская область</t>
  </si>
  <si>
    <t xml:space="preserve"> ПАО "МРСК Центр" - "Ярэнерго"</t>
  </si>
  <si>
    <t>АО "Ярославская электросетевая компания"</t>
  </si>
  <si>
    <t>МУП "Горэлектросеть", г.Тутаев</t>
  </si>
  <si>
    <t>ОАО "Тюменьэнерго"</t>
  </si>
  <si>
    <t>ПАО "СУЭНКО"</t>
  </si>
  <si>
    <t>ООО "Транзит Электро-Тюмень"</t>
  </si>
  <si>
    <t>ООО "РемЭнергоСтрой Сервис"</t>
  </si>
  <si>
    <t>ООО "ДСК Энерго"</t>
  </si>
  <si>
    <t>ООО "Дорстрой"</t>
  </si>
  <si>
    <t>ООО "Газпромэнерго"</t>
  </si>
  <si>
    <t>ООО "Агенство Интелект Сервис"</t>
  </si>
  <si>
    <t>ООО "Тюменская Электросетевая Компания"</t>
  </si>
  <si>
    <t>ООО "Энергосервис"</t>
  </si>
  <si>
    <t>Республика Мордовия</t>
  </si>
  <si>
    <t>АО "Мордовская электросеть"</t>
  </si>
  <si>
    <t>ООО "Системы жизнеобеспечения РМ"</t>
  </si>
  <si>
    <t>ПАО «МРСК Северо-Запада»</t>
  </si>
  <si>
    <t>Республика Карелия</t>
  </si>
  <si>
    <t>Вологодская область</t>
  </si>
  <si>
    <t>Самарская область</t>
  </si>
  <si>
    <t>АО "Самарская сетевая компания"</t>
  </si>
  <si>
    <t>ООО "Терра"</t>
  </si>
  <si>
    <t>Трансэнерго-филиал ОАО "РЖД"</t>
  </si>
  <si>
    <t>Красноярский край</t>
  </si>
  <si>
    <t>Филиал ПАО "МРСК Сибири"-"Красноярскэнерго"</t>
  </si>
  <si>
    <t>Курская область</t>
  </si>
  <si>
    <t>ООО "Электроснабжение"</t>
  </si>
  <si>
    <t>Филиал ПАО "МРСК Центра" - "Курскэнерго"</t>
  </si>
  <si>
    <t>АО "Курские электрические сети"</t>
  </si>
  <si>
    <t>ФГУП ЦИАМ им.П.И. Баранова</t>
  </si>
  <si>
    <t>Кировская область</t>
  </si>
  <si>
    <t>ПАО "МРСК Юг-Ростовэнерго"</t>
  </si>
  <si>
    <t>ООО "Энерго Защита"</t>
  </si>
  <si>
    <t>АО "Электросеть"</t>
  </si>
  <si>
    <t>ООО "Теплосервис"</t>
  </si>
  <si>
    <t>ООО "Череповецкая электросетевая компания"</t>
  </si>
  <si>
    <t>ООО "Электротеплосеть"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</si>
</sst>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₽_-;\-* #,##0.00\ _₽_-;_-* &quot;-&quot;??\ _₽_-;_-@_-"/>
    <numFmt numFmtId="165" formatCode="_-* #,##0.00_р_._-;\-* #,##0.00_р_._-;_-* &quot;-&quot;??_р_._-;_-@_-"/>
    <numFmt numFmtId="166" formatCode="[$-419]mmmm\ yyyy;@"/>
    <numFmt numFmtId="167" formatCode="_-* #,##0.000\ _₽_-;\-* #,##0.000\ _₽_-;_-* &quot;-&quot;??\ _₽_-;_-@_-"/>
    <numFmt numFmtId="168" formatCode="_-* #,##0.000\ _₽_-;\-* #,##0.000\ _₽_-;_-* &quot;-&quot;???\ _₽_-;_-@_-"/>
    <numFmt numFmtId="169" formatCode="_-* #,##0.000_р_._-;\-* #,##0.000_р_._-;_-* &quot;-&quot;???_р_._-;_-@_-"/>
    <numFmt numFmtId="170" formatCode="0.000"/>
    <numFmt numFmtId="171" formatCode="#,##0.000_ ;\-#,##0.000\ "/>
  </numFmts>
  <fonts count="15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8"/>
      <color indexed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2"/>
      <charset val="204"/>
    </font>
    <font>
      <b/>
      <sz val="11"/>
      <color rgb="FFFA7D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rgb="FFFF0000"/>
      <name val="Times New Roman"/>
      <family val="2"/>
      <charset val="204"/>
    </font>
    <font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0" fontId="3" fillId="0" borderId="0">
      <alignment horizontal="left" vertical="top"/>
    </xf>
    <xf numFmtId="0" fontId="4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6" fillId="0" borderId="0"/>
    <xf numFmtId="165" fontId="4" fillId="0" borderId="0" applyFont="0" applyFill="0" applyBorder="0" applyAlignment="0" applyProtection="0"/>
  </cellStyleXfs>
  <cellXfs count="134">
    <xf numFmtId="0" fontId="0" fillId="0" borderId="0" xfId="0"/>
    <xf numFmtId="0" fontId="7" fillId="0" borderId="0" xfId="0" applyFont="1" applyFill="1"/>
    <xf numFmtId="0" fontId="8" fillId="0" borderId="0" xfId="0" applyFont="1" applyFill="1" applyAlignment="1">
      <alignment horizontal="center" vertical="center" wrapText="1"/>
    </xf>
    <xf numFmtId="166" fontId="8" fillId="0" borderId="0" xfId="0" applyNumberFormat="1" applyFont="1" applyFill="1" applyAlignment="1">
      <alignment horizontal="center" vertical="center"/>
    </xf>
    <xf numFmtId="0" fontId="8" fillId="0" borderId="0" xfId="0" applyFont="1" applyFill="1"/>
    <xf numFmtId="167" fontId="7" fillId="0" borderId="1" xfId="1" applyNumberFormat="1" applyFont="1" applyFill="1" applyBorder="1" applyAlignment="1">
      <alignment horizontal="center" vertical="center"/>
    </xf>
    <xf numFmtId="167" fontId="7" fillId="0" borderId="0" xfId="0" applyNumberFormat="1" applyFont="1" applyFill="1"/>
    <xf numFmtId="168" fontId="7" fillId="0" borderId="0" xfId="0" applyNumberFormat="1" applyFont="1" applyFill="1"/>
    <xf numFmtId="169" fontId="7" fillId="0" borderId="0" xfId="0" applyNumberFormat="1" applyFont="1" applyFill="1"/>
    <xf numFmtId="0" fontId="7" fillId="0" borderId="1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67" fontId="7" fillId="0" borderId="3" xfId="1" applyNumberFormat="1" applyFont="1" applyFill="1" applyBorder="1" applyAlignment="1">
      <alignment horizontal="center" vertical="center"/>
    </xf>
    <xf numFmtId="167" fontId="7" fillId="0" borderId="4" xfId="1" applyNumberFormat="1" applyFont="1" applyFill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11" fillId="0" borderId="1" xfId="0" applyFont="1" applyFill="1" applyBorder="1"/>
    <xf numFmtId="164" fontId="7" fillId="0" borderId="1" xfId="0" applyNumberFormat="1" applyFont="1" applyFill="1" applyBorder="1"/>
    <xf numFmtId="167" fontId="7" fillId="0" borderId="1" xfId="0" applyNumberFormat="1" applyFont="1" applyFill="1" applyBorder="1"/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wrapText="1"/>
    </xf>
    <xf numFmtId="170" fontId="7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 wrapText="1"/>
    </xf>
    <xf numFmtId="167" fontId="7" fillId="0" borderId="8" xfId="1" applyNumberFormat="1" applyFont="1" applyFill="1" applyBorder="1" applyAlignment="1">
      <alignment horizontal="center" vertical="center"/>
    </xf>
    <xf numFmtId="167" fontId="7" fillId="0" borderId="9" xfId="1" applyNumberFormat="1" applyFont="1" applyFill="1" applyBorder="1" applyAlignment="1">
      <alignment horizontal="center" vertical="center"/>
    </xf>
    <xf numFmtId="167" fontId="7" fillId="0" borderId="10" xfId="1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167" fontId="7" fillId="0" borderId="11" xfId="1" applyNumberFormat="1" applyFont="1" applyFill="1" applyBorder="1" applyAlignment="1">
      <alignment horizontal="center" vertical="center"/>
    </xf>
    <xf numFmtId="167" fontId="7" fillId="0" borderId="12" xfId="1" applyNumberFormat="1" applyFont="1" applyFill="1" applyBorder="1" applyAlignment="1">
      <alignment horizontal="center" vertical="center"/>
    </xf>
    <xf numFmtId="171" fontId="7" fillId="0" borderId="3" xfId="1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wrapText="1"/>
    </xf>
    <xf numFmtId="0" fontId="7" fillId="0" borderId="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8" xfId="0" applyFont="1" applyFill="1" applyBorder="1"/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/>
    <xf numFmtId="0" fontId="7" fillId="0" borderId="10" xfId="0" applyFont="1" applyFill="1" applyBorder="1"/>
    <xf numFmtId="0" fontId="7" fillId="0" borderId="11" xfId="0" applyFont="1" applyFill="1" applyBorder="1"/>
    <xf numFmtId="0" fontId="7" fillId="0" borderId="11" xfId="0" applyFont="1" applyFill="1" applyBorder="1" applyAlignment="1">
      <alignment wrapText="1"/>
    </xf>
    <xf numFmtId="167" fontId="0" fillId="0" borderId="11" xfId="0" applyNumberForma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/>
    <xf numFmtId="167" fontId="0" fillId="0" borderId="8" xfId="0" applyNumberFormat="1" applyFill="1" applyBorder="1" applyAlignment="1">
      <alignment horizontal="center" vertical="center"/>
    </xf>
    <xf numFmtId="167" fontId="0" fillId="0" borderId="11" xfId="0" applyNumberFormat="1" applyFill="1" applyBorder="1" applyAlignment="1">
      <alignment horizontal="center" vertical="center"/>
    </xf>
    <xf numFmtId="0" fontId="7" fillId="0" borderId="3" xfId="0" applyFont="1" applyFill="1" applyBorder="1"/>
    <xf numFmtId="167" fontId="9" fillId="0" borderId="3" xfId="0" applyNumberFormat="1" applyFont="1" applyFill="1" applyBorder="1" applyAlignment="1">
      <alignment horizontal="center" vertical="center"/>
    </xf>
    <xf numFmtId="0" fontId="7" fillId="0" borderId="4" xfId="0" applyFont="1" applyFill="1" applyBorder="1"/>
    <xf numFmtId="0" fontId="7" fillId="0" borderId="13" xfId="0" applyFont="1" applyFill="1" applyBorder="1" applyAlignment="1">
      <alignment horizontal="left" vertical="center" wrapText="1"/>
    </xf>
    <xf numFmtId="167" fontId="7" fillId="0" borderId="13" xfId="1" applyNumberFormat="1" applyFont="1" applyFill="1" applyBorder="1" applyAlignment="1">
      <alignment horizontal="center" vertical="center"/>
    </xf>
    <xf numFmtId="167" fontId="7" fillId="0" borderId="14" xfId="1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167" fontId="7" fillId="0" borderId="8" xfId="0" applyNumberFormat="1" applyFont="1" applyFill="1" applyBorder="1"/>
    <xf numFmtId="164" fontId="7" fillId="0" borderId="11" xfId="0" applyNumberFormat="1" applyFont="1" applyFill="1" applyBorder="1"/>
    <xf numFmtId="164" fontId="7" fillId="0" borderId="8" xfId="0" applyNumberFormat="1" applyFont="1" applyFill="1" applyBorder="1"/>
    <xf numFmtId="164" fontId="7" fillId="0" borderId="3" xfId="0" applyNumberFormat="1" applyFont="1" applyFill="1" applyBorder="1"/>
    <xf numFmtId="167" fontId="7" fillId="0" borderId="3" xfId="0" applyNumberFormat="1" applyFont="1" applyFill="1" applyBorder="1"/>
    <xf numFmtId="167" fontId="7" fillId="0" borderId="11" xfId="0" applyNumberFormat="1" applyFont="1" applyFill="1" applyBorder="1"/>
    <xf numFmtId="0" fontId="9" fillId="0" borderId="11" xfId="0" applyFont="1" applyFill="1" applyBorder="1" applyAlignment="1">
      <alignment wrapText="1"/>
    </xf>
    <xf numFmtId="0" fontId="7" fillId="0" borderId="15" xfId="0" applyFont="1" applyFill="1" applyBorder="1"/>
    <xf numFmtId="0" fontId="7" fillId="0" borderId="15" xfId="0" applyFont="1" applyFill="1" applyBorder="1" applyAlignment="1">
      <alignment wrapText="1"/>
    </xf>
    <xf numFmtId="167" fontId="7" fillId="0" borderId="15" xfId="1" applyNumberFormat="1" applyFont="1" applyFill="1" applyBorder="1" applyAlignment="1">
      <alignment horizontal="center" vertical="center"/>
    </xf>
    <xf numFmtId="0" fontId="7" fillId="0" borderId="16" xfId="0" applyFont="1" applyFill="1" applyBorder="1"/>
    <xf numFmtId="0" fontId="9" fillId="0" borderId="1" xfId="0" applyFont="1" applyFill="1" applyBorder="1" applyAlignment="1">
      <alignment wrapText="1"/>
    </xf>
    <xf numFmtId="167" fontId="9" fillId="0" borderId="1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7" fillId="0" borderId="2" xfId="0" applyFont="1" applyFill="1" applyBorder="1"/>
    <xf numFmtId="0" fontId="7" fillId="0" borderId="2" xfId="0" applyFont="1" applyFill="1" applyBorder="1" applyAlignment="1">
      <alignment horizontal="center" vertical="center"/>
    </xf>
    <xf numFmtId="0" fontId="7" fillId="0" borderId="17" xfId="0" applyFont="1" applyFill="1" applyBorder="1"/>
    <xf numFmtId="0" fontId="7" fillId="0" borderId="3" xfId="0" applyNumberFormat="1" applyFont="1" applyBorder="1" applyAlignment="1"/>
    <xf numFmtId="0" fontId="10" fillId="0" borderId="1" xfId="0" applyFont="1" applyFill="1" applyBorder="1" applyAlignment="1">
      <alignment wrapText="1"/>
    </xf>
    <xf numFmtId="167" fontId="13" fillId="0" borderId="11" xfId="0" applyNumberFormat="1" applyFont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167" fontId="13" fillId="0" borderId="8" xfId="0" applyNumberFormat="1" applyFont="1" applyBorder="1" applyAlignment="1">
      <alignment horizontal="center" vertical="center"/>
    </xf>
    <xf numFmtId="167" fontId="13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9" fillId="0" borderId="1" xfId="0" applyFont="1" applyFill="1" applyBorder="1"/>
    <xf numFmtId="0" fontId="0" fillId="0" borderId="8" xfId="0" applyBorder="1"/>
    <xf numFmtId="0" fontId="0" fillId="0" borderId="11" xfId="0" applyBorder="1"/>
    <xf numFmtId="167" fontId="7" fillId="0" borderId="2" xfId="1" applyNumberFormat="1" applyFont="1" applyFill="1" applyBorder="1" applyAlignment="1">
      <alignment horizontal="center" vertical="center"/>
    </xf>
    <xf numFmtId="0" fontId="11" fillId="0" borderId="2" xfId="0" applyFont="1" applyFill="1" applyBorder="1"/>
    <xf numFmtId="167" fontId="10" fillId="0" borderId="8" xfId="0" applyNumberFormat="1" applyFont="1" applyBorder="1" applyAlignment="1">
      <alignment horizontal="center" vertical="center"/>
    </xf>
    <xf numFmtId="167" fontId="10" fillId="0" borderId="1" xfId="0" applyNumberFormat="1" applyFont="1" applyBorder="1" applyAlignment="1">
      <alignment horizontal="center" vertical="center"/>
    </xf>
    <xf numFmtId="170" fontId="7" fillId="0" borderId="15" xfId="0" applyNumberFormat="1" applyFont="1" applyFill="1" applyBorder="1"/>
    <xf numFmtId="170" fontId="7" fillId="0" borderId="1" xfId="0" applyNumberFormat="1" applyFont="1" applyFill="1" applyBorder="1"/>
    <xf numFmtId="170" fontId="7" fillId="0" borderId="11" xfId="0" applyNumberFormat="1" applyFont="1" applyFill="1" applyBorder="1"/>
    <xf numFmtId="167" fontId="7" fillId="0" borderId="1" xfId="0" applyNumberFormat="1" applyFont="1" applyBorder="1" applyAlignment="1">
      <alignment horizontal="center" vertical="center"/>
    </xf>
    <xf numFmtId="167" fontId="7" fillId="0" borderId="11" xfId="0" applyNumberFormat="1" applyFont="1" applyBorder="1" applyAlignment="1">
      <alignment horizontal="center" vertical="center"/>
    </xf>
    <xf numFmtId="0" fontId="7" fillId="0" borderId="1" xfId="0" applyFont="1" applyBorder="1"/>
    <xf numFmtId="0" fontId="7" fillId="0" borderId="18" xfId="0" applyFont="1" applyFill="1" applyBorder="1" applyAlignment="1">
      <alignment horizontal="left" vertical="center" wrapText="1"/>
    </xf>
    <xf numFmtId="167" fontId="7" fillId="0" borderId="18" xfId="1" applyNumberFormat="1" applyFont="1" applyFill="1" applyBorder="1" applyAlignment="1">
      <alignment horizontal="center" vertical="center"/>
    </xf>
    <xf numFmtId="171" fontId="7" fillId="0" borderId="18" xfId="1" applyNumberFormat="1" applyFont="1" applyFill="1" applyBorder="1" applyAlignment="1">
      <alignment horizontal="center" vertical="center"/>
    </xf>
    <xf numFmtId="167" fontId="7" fillId="0" borderId="19" xfId="1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64" fontId="7" fillId="0" borderId="8" xfId="0" applyNumberFormat="1" applyFont="1" applyFill="1" applyBorder="1"/>
    <xf numFmtId="0" fontId="14" fillId="0" borderId="20" xfId="0" applyFont="1" applyFill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167" fontId="7" fillId="0" borderId="17" xfId="1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167" fontId="7" fillId="0" borderId="16" xfId="1" applyNumberFormat="1" applyFont="1" applyFill="1" applyBorder="1" applyAlignment="1">
      <alignment horizontal="center" vertical="center"/>
    </xf>
    <xf numFmtId="2" fontId="7" fillId="0" borderId="0" xfId="0" applyNumberFormat="1" applyFont="1" applyFill="1"/>
    <xf numFmtId="168" fontId="0" fillId="0" borderId="0" xfId="0" applyNumberFormat="1"/>
    <xf numFmtId="0" fontId="7" fillId="0" borderId="21" xfId="0" applyFont="1" applyFill="1" applyBorder="1" applyAlignment="1">
      <alignment horizontal="right" vertical="center"/>
    </xf>
    <xf numFmtId="0" fontId="0" fillId="0" borderId="3" xfId="0" applyBorder="1"/>
    <xf numFmtId="0" fontId="7" fillId="0" borderId="13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</cellXfs>
  <cellStyles count="10">
    <cellStyle name="S15" xfId="2"/>
    <cellStyle name="Обычный" xfId="0" builtinId="0"/>
    <cellStyle name="Обычный 2" xfId="3"/>
    <cellStyle name="Обычный 2 2" xfId="4"/>
    <cellStyle name="Обычный 2 3" xfId="5"/>
    <cellStyle name="Обычный 3" xfId="6"/>
    <cellStyle name="Обычный 4" xfId="7"/>
    <cellStyle name="Стиль 1" xfId="8"/>
    <cellStyle name="Финансовый" xfId="1" builtinId="3"/>
    <cellStyle name="Финансовый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17" Type="http://schemas.openxmlformats.org/officeDocument/2006/relationships/revisionLog" Target="revisionLog45.xml"/><Relationship Id="rId299" Type="http://schemas.openxmlformats.org/officeDocument/2006/relationships/revisionLog" Target="revisionLog252.xml"/><Relationship Id="rId63" Type="http://schemas.openxmlformats.org/officeDocument/2006/relationships/revisionLog" Target="revisionLog63.xml"/><Relationship Id="rId159" Type="http://schemas.openxmlformats.org/officeDocument/2006/relationships/revisionLog" Target="revisionLog112.xml"/><Relationship Id="rId324" Type="http://schemas.openxmlformats.org/officeDocument/2006/relationships/revisionLog" Target="revisionLog277.xml"/><Relationship Id="rId366" Type="http://schemas.openxmlformats.org/officeDocument/2006/relationships/revisionLog" Target="revisionLog319.xml"/><Relationship Id="rId170" Type="http://schemas.openxmlformats.org/officeDocument/2006/relationships/revisionLog" Target="revisionLog123.xml"/><Relationship Id="rId226" Type="http://schemas.openxmlformats.org/officeDocument/2006/relationships/revisionLog" Target="revisionLog179.xml"/><Relationship Id="rId433" Type="http://schemas.openxmlformats.org/officeDocument/2006/relationships/revisionLog" Target="revisionLog386.xml"/><Relationship Id="rId268" Type="http://schemas.openxmlformats.org/officeDocument/2006/relationships/revisionLog" Target="revisionLog221.xml"/><Relationship Id="rId74" Type="http://schemas.openxmlformats.org/officeDocument/2006/relationships/revisionLog" Target="revisionLog2.xml"/><Relationship Id="rId128" Type="http://schemas.openxmlformats.org/officeDocument/2006/relationships/revisionLog" Target="revisionLog81.xml"/><Relationship Id="rId335" Type="http://schemas.openxmlformats.org/officeDocument/2006/relationships/revisionLog" Target="revisionLog288.xml"/><Relationship Id="rId377" Type="http://schemas.openxmlformats.org/officeDocument/2006/relationships/revisionLog" Target="revisionLog330.xml"/><Relationship Id="rId181" Type="http://schemas.openxmlformats.org/officeDocument/2006/relationships/revisionLog" Target="revisionLog134.xml"/><Relationship Id="rId237" Type="http://schemas.openxmlformats.org/officeDocument/2006/relationships/revisionLog" Target="revisionLog190.xml"/><Relationship Id="rId402" Type="http://schemas.openxmlformats.org/officeDocument/2006/relationships/revisionLog" Target="revisionLog355.xml"/><Relationship Id="rId279" Type="http://schemas.openxmlformats.org/officeDocument/2006/relationships/revisionLog" Target="revisionLog232.xml"/><Relationship Id="rId444" Type="http://schemas.openxmlformats.org/officeDocument/2006/relationships/revisionLog" Target="revisionLog397.xml"/><Relationship Id="rId139" Type="http://schemas.openxmlformats.org/officeDocument/2006/relationships/revisionLog" Target="revisionLog92.xml"/><Relationship Id="rId290" Type="http://schemas.openxmlformats.org/officeDocument/2006/relationships/revisionLog" Target="revisionLog243.xml"/><Relationship Id="rId304" Type="http://schemas.openxmlformats.org/officeDocument/2006/relationships/revisionLog" Target="revisionLog257.xml"/><Relationship Id="rId346" Type="http://schemas.openxmlformats.org/officeDocument/2006/relationships/revisionLog" Target="revisionLog299.xml"/><Relationship Id="rId388" Type="http://schemas.openxmlformats.org/officeDocument/2006/relationships/revisionLog" Target="revisionLog341.xml"/><Relationship Id="rId85" Type="http://schemas.openxmlformats.org/officeDocument/2006/relationships/revisionLog" Target="revisionLog13.xml"/><Relationship Id="rId150" Type="http://schemas.openxmlformats.org/officeDocument/2006/relationships/revisionLog" Target="revisionLog103.xml"/><Relationship Id="rId192" Type="http://schemas.openxmlformats.org/officeDocument/2006/relationships/revisionLog" Target="revisionLog145.xml"/><Relationship Id="rId206" Type="http://schemas.openxmlformats.org/officeDocument/2006/relationships/revisionLog" Target="revisionLog159.xml"/><Relationship Id="rId413" Type="http://schemas.openxmlformats.org/officeDocument/2006/relationships/revisionLog" Target="revisionLog366.xml"/><Relationship Id="rId248" Type="http://schemas.openxmlformats.org/officeDocument/2006/relationships/revisionLog" Target="revisionLog201.xml"/><Relationship Id="rId455" Type="http://schemas.openxmlformats.org/officeDocument/2006/relationships/revisionLog" Target="revisionLog408.xml"/><Relationship Id="rId108" Type="http://schemas.openxmlformats.org/officeDocument/2006/relationships/revisionLog" Target="revisionLog36.xml"/><Relationship Id="rId315" Type="http://schemas.openxmlformats.org/officeDocument/2006/relationships/revisionLog" Target="revisionLog268.xml"/><Relationship Id="rId357" Type="http://schemas.openxmlformats.org/officeDocument/2006/relationships/revisionLog" Target="revisionLog310.xml"/><Relationship Id="rId54" Type="http://schemas.openxmlformats.org/officeDocument/2006/relationships/revisionLog" Target="revisionLog54.xml"/><Relationship Id="rId96" Type="http://schemas.openxmlformats.org/officeDocument/2006/relationships/revisionLog" Target="revisionLog24.xml"/><Relationship Id="rId161" Type="http://schemas.openxmlformats.org/officeDocument/2006/relationships/revisionLog" Target="revisionLog114.xml"/><Relationship Id="rId217" Type="http://schemas.openxmlformats.org/officeDocument/2006/relationships/revisionLog" Target="revisionLog170.xml"/><Relationship Id="rId399" Type="http://schemas.openxmlformats.org/officeDocument/2006/relationships/revisionLog" Target="revisionLog352.xml"/><Relationship Id="rId259" Type="http://schemas.openxmlformats.org/officeDocument/2006/relationships/revisionLog" Target="revisionLog212.xml"/><Relationship Id="rId424" Type="http://schemas.openxmlformats.org/officeDocument/2006/relationships/revisionLog" Target="revisionLog377.xml"/><Relationship Id="rId119" Type="http://schemas.openxmlformats.org/officeDocument/2006/relationships/revisionLog" Target="revisionLog47.xml"/><Relationship Id="rId270" Type="http://schemas.openxmlformats.org/officeDocument/2006/relationships/revisionLog" Target="revisionLog223.xml"/><Relationship Id="rId326" Type="http://schemas.openxmlformats.org/officeDocument/2006/relationships/revisionLog" Target="revisionLog279.xml"/><Relationship Id="rId65" Type="http://schemas.openxmlformats.org/officeDocument/2006/relationships/revisionLog" Target="revisionLog65.xml"/><Relationship Id="rId130" Type="http://schemas.openxmlformats.org/officeDocument/2006/relationships/revisionLog" Target="revisionLog83.xml"/><Relationship Id="rId368" Type="http://schemas.openxmlformats.org/officeDocument/2006/relationships/revisionLog" Target="revisionLog321.xml"/><Relationship Id="rId172" Type="http://schemas.openxmlformats.org/officeDocument/2006/relationships/revisionLog" Target="revisionLog125.xml"/><Relationship Id="rId228" Type="http://schemas.openxmlformats.org/officeDocument/2006/relationships/revisionLog" Target="revisionLog181.xml"/><Relationship Id="rId435" Type="http://schemas.openxmlformats.org/officeDocument/2006/relationships/revisionLog" Target="revisionLog388.xml"/><Relationship Id="rId281" Type="http://schemas.openxmlformats.org/officeDocument/2006/relationships/revisionLog" Target="revisionLog234.xml"/><Relationship Id="rId337" Type="http://schemas.openxmlformats.org/officeDocument/2006/relationships/revisionLog" Target="revisionLog290.xml"/><Relationship Id="rId76" Type="http://schemas.openxmlformats.org/officeDocument/2006/relationships/revisionLog" Target="revisionLog4.xml"/><Relationship Id="rId141" Type="http://schemas.openxmlformats.org/officeDocument/2006/relationships/revisionLog" Target="revisionLog94.xml"/><Relationship Id="rId379" Type="http://schemas.openxmlformats.org/officeDocument/2006/relationships/revisionLog" Target="revisionLog332.xml"/><Relationship Id="rId183" Type="http://schemas.openxmlformats.org/officeDocument/2006/relationships/revisionLog" Target="revisionLog136.xml"/><Relationship Id="rId239" Type="http://schemas.openxmlformats.org/officeDocument/2006/relationships/revisionLog" Target="revisionLog192.xml"/><Relationship Id="rId390" Type="http://schemas.openxmlformats.org/officeDocument/2006/relationships/revisionLog" Target="revisionLog343.xml"/><Relationship Id="rId404" Type="http://schemas.openxmlformats.org/officeDocument/2006/relationships/revisionLog" Target="revisionLog357.xml"/><Relationship Id="rId446" Type="http://schemas.openxmlformats.org/officeDocument/2006/relationships/revisionLog" Target="revisionLog399.xml"/><Relationship Id="rId250" Type="http://schemas.openxmlformats.org/officeDocument/2006/relationships/revisionLog" Target="revisionLog203.xml"/><Relationship Id="rId292" Type="http://schemas.openxmlformats.org/officeDocument/2006/relationships/revisionLog" Target="revisionLog245.xml"/><Relationship Id="rId306" Type="http://schemas.openxmlformats.org/officeDocument/2006/relationships/revisionLog" Target="revisionLog259.xml"/><Relationship Id="rId87" Type="http://schemas.openxmlformats.org/officeDocument/2006/relationships/revisionLog" Target="revisionLog15.xml"/><Relationship Id="rId110" Type="http://schemas.openxmlformats.org/officeDocument/2006/relationships/revisionLog" Target="revisionLog38.xml"/><Relationship Id="rId348" Type="http://schemas.openxmlformats.org/officeDocument/2006/relationships/revisionLog" Target="revisionLog301.xml"/><Relationship Id="rId152" Type="http://schemas.openxmlformats.org/officeDocument/2006/relationships/revisionLog" Target="revisionLog105.xml"/><Relationship Id="rId194" Type="http://schemas.openxmlformats.org/officeDocument/2006/relationships/revisionLog" Target="revisionLog147.xml"/><Relationship Id="rId208" Type="http://schemas.openxmlformats.org/officeDocument/2006/relationships/revisionLog" Target="revisionLog161.xml"/><Relationship Id="rId415" Type="http://schemas.openxmlformats.org/officeDocument/2006/relationships/revisionLog" Target="revisionLog368.xml"/><Relationship Id="rId457" Type="http://schemas.openxmlformats.org/officeDocument/2006/relationships/revisionLog" Target="revisionLog410.xml"/><Relationship Id="rId261" Type="http://schemas.openxmlformats.org/officeDocument/2006/relationships/revisionLog" Target="revisionLog214.xml"/><Relationship Id="rId56" Type="http://schemas.openxmlformats.org/officeDocument/2006/relationships/revisionLog" Target="revisionLog56.xml"/><Relationship Id="rId317" Type="http://schemas.openxmlformats.org/officeDocument/2006/relationships/revisionLog" Target="revisionLog270.xml"/><Relationship Id="rId359" Type="http://schemas.openxmlformats.org/officeDocument/2006/relationships/revisionLog" Target="revisionLog312.xml"/><Relationship Id="rId98" Type="http://schemas.openxmlformats.org/officeDocument/2006/relationships/revisionLog" Target="revisionLog26.xml"/><Relationship Id="rId121" Type="http://schemas.openxmlformats.org/officeDocument/2006/relationships/revisionLog" Target="revisionLog74.xml"/><Relationship Id="rId163" Type="http://schemas.openxmlformats.org/officeDocument/2006/relationships/revisionLog" Target="revisionLog116.xml"/><Relationship Id="rId219" Type="http://schemas.openxmlformats.org/officeDocument/2006/relationships/revisionLog" Target="revisionLog172.xml"/><Relationship Id="rId370" Type="http://schemas.openxmlformats.org/officeDocument/2006/relationships/revisionLog" Target="revisionLog323.xml"/><Relationship Id="rId426" Type="http://schemas.openxmlformats.org/officeDocument/2006/relationships/revisionLog" Target="revisionLog379.xml"/><Relationship Id="rId230" Type="http://schemas.openxmlformats.org/officeDocument/2006/relationships/revisionLog" Target="revisionLog183.xml"/><Relationship Id="rId67" Type="http://schemas.openxmlformats.org/officeDocument/2006/relationships/revisionLog" Target="revisionLog67.xml"/><Relationship Id="rId272" Type="http://schemas.openxmlformats.org/officeDocument/2006/relationships/revisionLog" Target="revisionLog225.xml"/><Relationship Id="rId328" Type="http://schemas.openxmlformats.org/officeDocument/2006/relationships/revisionLog" Target="revisionLog281.xml"/><Relationship Id="rId132" Type="http://schemas.openxmlformats.org/officeDocument/2006/relationships/revisionLog" Target="revisionLog85.xml"/><Relationship Id="rId174" Type="http://schemas.openxmlformats.org/officeDocument/2006/relationships/revisionLog" Target="revisionLog127.xml"/><Relationship Id="rId381" Type="http://schemas.openxmlformats.org/officeDocument/2006/relationships/revisionLog" Target="revisionLog334.xml"/><Relationship Id="rId241" Type="http://schemas.openxmlformats.org/officeDocument/2006/relationships/revisionLog" Target="revisionLog194.xml"/><Relationship Id="rId437" Type="http://schemas.openxmlformats.org/officeDocument/2006/relationships/revisionLog" Target="revisionLog390.xml"/><Relationship Id="rId283" Type="http://schemas.openxmlformats.org/officeDocument/2006/relationships/revisionLog" Target="revisionLog236.xml"/><Relationship Id="rId339" Type="http://schemas.openxmlformats.org/officeDocument/2006/relationships/revisionLog" Target="revisionLog292.xml"/><Relationship Id="rId78" Type="http://schemas.openxmlformats.org/officeDocument/2006/relationships/revisionLog" Target="revisionLog6.xml"/><Relationship Id="rId101" Type="http://schemas.openxmlformats.org/officeDocument/2006/relationships/revisionLog" Target="revisionLog29.xml"/><Relationship Id="rId143" Type="http://schemas.openxmlformats.org/officeDocument/2006/relationships/revisionLog" Target="revisionLog96.xml"/><Relationship Id="rId185" Type="http://schemas.openxmlformats.org/officeDocument/2006/relationships/revisionLog" Target="revisionLog138.xml"/><Relationship Id="rId350" Type="http://schemas.openxmlformats.org/officeDocument/2006/relationships/revisionLog" Target="revisionLog303.xml"/><Relationship Id="rId406" Type="http://schemas.openxmlformats.org/officeDocument/2006/relationships/revisionLog" Target="revisionLog359.xml"/><Relationship Id="rId210" Type="http://schemas.openxmlformats.org/officeDocument/2006/relationships/revisionLog" Target="revisionLog163.xml"/><Relationship Id="rId392" Type="http://schemas.openxmlformats.org/officeDocument/2006/relationships/revisionLog" Target="revisionLog345.xml"/><Relationship Id="rId448" Type="http://schemas.openxmlformats.org/officeDocument/2006/relationships/revisionLog" Target="revisionLog401.xml"/><Relationship Id="rId252" Type="http://schemas.openxmlformats.org/officeDocument/2006/relationships/revisionLog" Target="revisionLog205.xml"/><Relationship Id="rId294" Type="http://schemas.openxmlformats.org/officeDocument/2006/relationships/revisionLog" Target="revisionLog247.xml"/><Relationship Id="rId308" Type="http://schemas.openxmlformats.org/officeDocument/2006/relationships/revisionLog" Target="revisionLog261.xml"/><Relationship Id="rId89" Type="http://schemas.openxmlformats.org/officeDocument/2006/relationships/revisionLog" Target="revisionLog17.xml"/><Relationship Id="rId112" Type="http://schemas.openxmlformats.org/officeDocument/2006/relationships/revisionLog" Target="revisionLog40.xml"/><Relationship Id="rId154" Type="http://schemas.openxmlformats.org/officeDocument/2006/relationships/revisionLog" Target="revisionLog107.xml"/><Relationship Id="rId361" Type="http://schemas.openxmlformats.org/officeDocument/2006/relationships/revisionLog" Target="revisionLog314.xml"/><Relationship Id="rId196" Type="http://schemas.openxmlformats.org/officeDocument/2006/relationships/revisionLog" Target="revisionLog149.xml"/><Relationship Id="rId417" Type="http://schemas.openxmlformats.org/officeDocument/2006/relationships/revisionLog" Target="revisionLog370.xml"/><Relationship Id="rId459" Type="http://schemas.openxmlformats.org/officeDocument/2006/relationships/revisionLog" Target="revisionLog412.xml"/><Relationship Id="rId221" Type="http://schemas.openxmlformats.org/officeDocument/2006/relationships/revisionLog" Target="revisionLog174.xml"/><Relationship Id="rId263" Type="http://schemas.openxmlformats.org/officeDocument/2006/relationships/revisionLog" Target="revisionLog216.xml"/><Relationship Id="rId319" Type="http://schemas.openxmlformats.org/officeDocument/2006/relationships/revisionLog" Target="revisionLog272.xml"/><Relationship Id="rId58" Type="http://schemas.openxmlformats.org/officeDocument/2006/relationships/revisionLog" Target="revisionLog58.xml"/><Relationship Id="rId123" Type="http://schemas.openxmlformats.org/officeDocument/2006/relationships/revisionLog" Target="revisionLog76.xml"/><Relationship Id="rId330" Type="http://schemas.openxmlformats.org/officeDocument/2006/relationships/revisionLog" Target="revisionLog283.xml"/><Relationship Id="rId165" Type="http://schemas.openxmlformats.org/officeDocument/2006/relationships/revisionLog" Target="revisionLog118.xml"/><Relationship Id="rId372" Type="http://schemas.openxmlformats.org/officeDocument/2006/relationships/revisionLog" Target="revisionLog325.xml"/><Relationship Id="rId428" Type="http://schemas.openxmlformats.org/officeDocument/2006/relationships/revisionLog" Target="revisionLog381.xml"/><Relationship Id="rId232" Type="http://schemas.openxmlformats.org/officeDocument/2006/relationships/revisionLog" Target="revisionLog185.xml"/><Relationship Id="rId274" Type="http://schemas.openxmlformats.org/officeDocument/2006/relationships/revisionLog" Target="revisionLog227.xml"/><Relationship Id="rId69" Type="http://schemas.openxmlformats.org/officeDocument/2006/relationships/revisionLog" Target="revisionLog69.xml"/><Relationship Id="rId134" Type="http://schemas.openxmlformats.org/officeDocument/2006/relationships/revisionLog" Target="revisionLog87.xml"/><Relationship Id="rId80" Type="http://schemas.openxmlformats.org/officeDocument/2006/relationships/revisionLog" Target="revisionLog8.xml"/><Relationship Id="rId176" Type="http://schemas.openxmlformats.org/officeDocument/2006/relationships/revisionLog" Target="revisionLog129.xml"/><Relationship Id="rId341" Type="http://schemas.openxmlformats.org/officeDocument/2006/relationships/revisionLog" Target="revisionLog294.xml"/><Relationship Id="rId383" Type="http://schemas.openxmlformats.org/officeDocument/2006/relationships/revisionLog" Target="revisionLog336.xml"/><Relationship Id="rId439" Type="http://schemas.openxmlformats.org/officeDocument/2006/relationships/revisionLog" Target="revisionLog392.xml"/><Relationship Id="rId201" Type="http://schemas.openxmlformats.org/officeDocument/2006/relationships/revisionLog" Target="revisionLog154.xml"/><Relationship Id="rId222" Type="http://schemas.openxmlformats.org/officeDocument/2006/relationships/revisionLog" Target="revisionLog175.xml"/><Relationship Id="rId243" Type="http://schemas.openxmlformats.org/officeDocument/2006/relationships/revisionLog" Target="revisionLog196.xml"/><Relationship Id="rId264" Type="http://schemas.openxmlformats.org/officeDocument/2006/relationships/revisionLog" Target="revisionLog217.xml"/><Relationship Id="rId285" Type="http://schemas.openxmlformats.org/officeDocument/2006/relationships/revisionLog" Target="revisionLog238.xml"/><Relationship Id="rId450" Type="http://schemas.openxmlformats.org/officeDocument/2006/relationships/revisionLog" Target="revisionLog403.xml"/><Relationship Id="rId59" Type="http://schemas.openxmlformats.org/officeDocument/2006/relationships/revisionLog" Target="revisionLog59.xml"/><Relationship Id="rId103" Type="http://schemas.openxmlformats.org/officeDocument/2006/relationships/revisionLog" Target="revisionLog31.xml"/><Relationship Id="rId124" Type="http://schemas.openxmlformats.org/officeDocument/2006/relationships/revisionLog" Target="revisionLog77.xml"/><Relationship Id="rId310" Type="http://schemas.openxmlformats.org/officeDocument/2006/relationships/revisionLog" Target="revisionLog263.xml"/><Relationship Id="rId70" Type="http://schemas.openxmlformats.org/officeDocument/2006/relationships/revisionLog" Target="revisionLog70.xml"/><Relationship Id="rId91" Type="http://schemas.openxmlformats.org/officeDocument/2006/relationships/revisionLog" Target="revisionLog19.xml"/><Relationship Id="rId145" Type="http://schemas.openxmlformats.org/officeDocument/2006/relationships/revisionLog" Target="revisionLog98.xml"/><Relationship Id="rId166" Type="http://schemas.openxmlformats.org/officeDocument/2006/relationships/revisionLog" Target="revisionLog119.xml"/><Relationship Id="rId187" Type="http://schemas.openxmlformats.org/officeDocument/2006/relationships/revisionLog" Target="revisionLog140.xml"/><Relationship Id="rId331" Type="http://schemas.openxmlformats.org/officeDocument/2006/relationships/revisionLog" Target="revisionLog284.xml"/><Relationship Id="rId352" Type="http://schemas.openxmlformats.org/officeDocument/2006/relationships/revisionLog" Target="revisionLog305.xml"/><Relationship Id="rId373" Type="http://schemas.openxmlformats.org/officeDocument/2006/relationships/revisionLog" Target="revisionLog326.xml"/><Relationship Id="rId394" Type="http://schemas.openxmlformats.org/officeDocument/2006/relationships/revisionLog" Target="revisionLog347.xml"/><Relationship Id="rId408" Type="http://schemas.openxmlformats.org/officeDocument/2006/relationships/revisionLog" Target="revisionLog361.xml"/><Relationship Id="rId429" Type="http://schemas.openxmlformats.org/officeDocument/2006/relationships/revisionLog" Target="revisionLog382.xml"/><Relationship Id="rId212" Type="http://schemas.openxmlformats.org/officeDocument/2006/relationships/revisionLog" Target="revisionLog165.xml"/><Relationship Id="rId233" Type="http://schemas.openxmlformats.org/officeDocument/2006/relationships/revisionLog" Target="revisionLog186.xml"/><Relationship Id="rId254" Type="http://schemas.openxmlformats.org/officeDocument/2006/relationships/revisionLog" Target="revisionLog207.xml"/><Relationship Id="rId440" Type="http://schemas.openxmlformats.org/officeDocument/2006/relationships/revisionLog" Target="revisionLog393.xml"/><Relationship Id="rId49" Type="http://schemas.openxmlformats.org/officeDocument/2006/relationships/revisionLog" Target="revisionLog49.xml"/><Relationship Id="rId114" Type="http://schemas.openxmlformats.org/officeDocument/2006/relationships/revisionLog" Target="revisionLog42.xml"/><Relationship Id="rId275" Type="http://schemas.openxmlformats.org/officeDocument/2006/relationships/revisionLog" Target="revisionLog228.xml"/><Relationship Id="rId296" Type="http://schemas.openxmlformats.org/officeDocument/2006/relationships/revisionLog" Target="revisionLog249.xml"/><Relationship Id="rId300" Type="http://schemas.openxmlformats.org/officeDocument/2006/relationships/revisionLog" Target="revisionLog253.xml"/><Relationship Id="rId461" Type="http://schemas.openxmlformats.org/officeDocument/2006/relationships/revisionLog" Target="revisionLog414.xml"/><Relationship Id="rId60" Type="http://schemas.openxmlformats.org/officeDocument/2006/relationships/revisionLog" Target="revisionLog60.xml"/><Relationship Id="rId81" Type="http://schemas.openxmlformats.org/officeDocument/2006/relationships/revisionLog" Target="revisionLog9.xml"/><Relationship Id="rId135" Type="http://schemas.openxmlformats.org/officeDocument/2006/relationships/revisionLog" Target="revisionLog88.xml"/><Relationship Id="rId156" Type="http://schemas.openxmlformats.org/officeDocument/2006/relationships/revisionLog" Target="revisionLog109.xml"/><Relationship Id="rId177" Type="http://schemas.openxmlformats.org/officeDocument/2006/relationships/revisionLog" Target="revisionLog130.xml"/><Relationship Id="rId198" Type="http://schemas.openxmlformats.org/officeDocument/2006/relationships/revisionLog" Target="revisionLog151.xml"/><Relationship Id="rId321" Type="http://schemas.openxmlformats.org/officeDocument/2006/relationships/revisionLog" Target="revisionLog274.xml"/><Relationship Id="rId342" Type="http://schemas.openxmlformats.org/officeDocument/2006/relationships/revisionLog" Target="revisionLog295.xml"/><Relationship Id="rId363" Type="http://schemas.openxmlformats.org/officeDocument/2006/relationships/revisionLog" Target="revisionLog316.xml"/><Relationship Id="rId384" Type="http://schemas.openxmlformats.org/officeDocument/2006/relationships/revisionLog" Target="revisionLog337.xml"/><Relationship Id="rId419" Type="http://schemas.openxmlformats.org/officeDocument/2006/relationships/revisionLog" Target="revisionLog372.xml"/><Relationship Id="rId202" Type="http://schemas.openxmlformats.org/officeDocument/2006/relationships/revisionLog" Target="revisionLog155.xml"/><Relationship Id="rId223" Type="http://schemas.openxmlformats.org/officeDocument/2006/relationships/revisionLog" Target="revisionLog176.xml"/><Relationship Id="rId244" Type="http://schemas.openxmlformats.org/officeDocument/2006/relationships/revisionLog" Target="revisionLog197.xml"/><Relationship Id="rId430" Type="http://schemas.openxmlformats.org/officeDocument/2006/relationships/revisionLog" Target="revisionLog383.xml"/><Relationship Id="rId265" Type="http://schemas.openxmlformats.org/officeDocument/2006/relationships/revisionLog" Target="revisionLog218.xml"/><Relationship Id="rId286" Type="http://schemas.openxmlformats.org/officeDocument/2006/relationships/revisionLog" Target="revisionLog239.xml"/><Relationship Id="rId451" Type="http://schemas.openxmlformats.org/officeDocument/2006/relationships/revisionLog" Target="revisionLog404.xml"/><Relationship Id="rId50" Type="http://schemas.openxmlformats.org/officeDocument/2006/relationships/revisionLog" Target="revisionLog50.xml"/><Relationship Id="rId104" Type="http://schemas.openxmlformats.org/officeDocument/2006/relationships/revisionLog" Target="revisionLog32.xml"/><Relationship Id="rId125" Type="http://schemas.openxmlformats.org/officeDocument/2006/relationships/revisionLog" Target="revisionLog78.xml"/><Relationship Id="rId146" Type="http://schemas.openxmlformats.org/officeDocument/2006/relationships/revisionLog" Target="revisionLog99.xml"/><Relationship Id="rId167" Type="http://schemas.openxmlformats.org/officeDocument/2006/relationships/revisionLog" Target="revisionLog120.xml"/><Relationship Id="rId188" Type="http://schemas.openxmlformats.org/officeDocument/2006/relationships/revisionLog" Target="revisionLog141.xml"/><Relationship Id="rId311" Type="http://schemas.openxmlformats.org/officeDocument/2006/relationships/revisionLog" Target="revisionLog264.xml"/><Relationship Id="rId332" Type="http://schemas.openxmlformats.org/officeDocument/2006/relationships/revisionLog" Target="revisionLog285.xml"/><Relationship Id="rId353" Type="http://schemas.openxmlformats.org/officeDocument/2006/relationships/revisionLog" Target="revisionLog306.xml"/><Relationship Id="rId374" Type="http://schemas.openxmlformats.org/officeDocument/2006/relationships/revisionLog" Target="revisionLog327.xml"/><Relationship Id="rId395" Type="http://schemas.openxmlformats.org/officeDocument/2006/relationships/revisionLog" Target="revisionLog348.xml"/><Relationship Id="rId409" Type="http://schemas.openxmlformats.org/officeDocument/2006/relationships/revisionLog" Target="revisionLog362.xml"/><Relationship Id="rId71" Type="http://schemas.openxmlformats.org/officeDocument/2006/relationships/revisionLog" Target="revisionLog71.xml"/><Relationship Id="rId92" Type="http://schemas.openxmlformats.org/officeDocument/2006/relationships/revisionLog" Target="revisionLog20.xml"/><Relationship Id="rId213" Type="http://schemas.openxmlformats.org/officeDocument/2006/relationships/revisionLog" Target="revisionLog166.xml"/><Relationship Id="rId234" Type="http://schemas.openxmlformats.org/officeDocument/2006/relationships/revisionLog" Target="revisionLog187.xml"/><Relationship Id="rId420" Type="http://schemas.openxmlformats.org/officeDocument/2006/relationships/revisionLog" Target="revisionLog373.xml"/><Relationship Id="rId255" Type="http://schemas.openxmlformats.org/officeDocument/2006/relationships/revisionLog" Target="revisionLog208.xml"/><Relationship Id="rId276" Type="http://schemas.openxmlformats.org/officeDocument/2006/relationships/revisionLog" Target="revisionLog229.xml"/><Relationship Id="rId297" Type="http://schemas.openxmlformats.org/officeDocument/2006/relationships/revisionLog" Target="revisionLog250.xml"/><Relationship Id="rId441" Type="http://schemas.openxmlformats.org/officeDocument/2006/relationships/revisionLog" Target="revisionLog394.xml"/><Relationship Id="rId462" Type="http://schemas.openxmlformats.org/officeDocument/2006/relationships/revisionLog" Target="revisionLog415.xml"/><Relationship Id="rId115" Type="http://schemas.openxmlformats.org/officeDocument/2006/relationships/revisionLog" Target="revisionLog43.xml"/><Relationship Id="rId136" Type="http://schemas.openxmlformats.org/officeDocument/2006/relationships/revisionLog" Target="revisionLog89.xml"/><Relationship Id="rId157" Type="http://schemas.openxmlformats.org/officeDocument/2006/relationships/revisionLog" Target="revisionLog110.xml"/><Relationship Id="rId178" Type="http://schemas.openxmlformats.org/officeDocument/2006/relationships/revisionLog" Target="revisionLog131.xml"/><Relationship Id="rId301" Type="http://schemas.openxmlformats.org/officeDocument/2006/relationships/revisionLog" Target="revisionLog254.xml"/><Relationship Id="rId322" Type="http://schemas.openxmlformats.org/officeDocument/2006/relationships/revisionLog" Target="revisionLog275.xml"/><Relationship Id="rId343" Type="http://schemas.openxmlformats.org/officeDocument/2006/relationships/revisionLog" Target="revisionLog296.xml"/><Relationship Id="rId364" Type="http://schemas.openxmlformats.org/officeDocument/2006/relationships/revisionLog" Target="revisionLog317.xml"/><Relationship Id="rId61" Type="http://schemas.openxmlformats.org/officeDocument/2006/relationships/revisionLog" Target="revisionLog61.xml"/><Relationship Id="rId82" Type="http://schemas.openxmlformats.org/officeDocument/2006/relationships/revisionLog" Target="revisionLog10.xml"/><Relationship Id="rId199" Type="http://schemas.openxmlformats.org/officeDocument/2006/relationships/revisionLog" Target="revisionLog152.xml"/><Relationship Id="rId203" Type="http://schemas.openxmlformats.org/officeDocument/2006/relationships/revisionLog" Target="revisionLog156.xml"/><Relationship Id="rId385" Type="http://schemas.openxmlformats.org/officeDocument/2006/relationships/revisionLog" Target="revisionLog338.xml"/><Relationship Id="rId224" Type="http://schemas.openxmlformats.org/officeDocument/2006/relationships/revisionLog" Target="revisionLog177.xml"/><Relationship Id="rId245" Type="http://schemas.openxmlformats.org/officeDocument/2006/relationships/revisionLog" Target="revisionLog198.xml"/><Relationship Id="rId266" Type="http://schemas.openxmlformats.org/officeDocument/2006/relationships/revisionLog" Target="revisionLog219.xml"/><Relationship Id="rId287" Type="http://schemas.openxmlformats.org/officeDocument/2006/relationships/revisionLog" Target="revisionLog240.xml"/><Relationship Id="rId410" Type="http://schemas.openxmlformats.org/officeDocument/2006/relationships/revisionLog" Target="revisionLog363.xml"/><Relationship Id="rId431" Type="http://schemas.openxmlformats.org/officeDocument/2006/relationships/revisionLog" Target="revisionLog384.xml"/><Relationship Id="rId452" Type="http://schemas.openxmlformats.org/officeDocument/2006/relationships/revisionLog" Target="revisionLog405.xml"/><Relationship Id="rId105" Type="http://schemas.openxmlformats.org/officeDocument/2006/relationships/revisionLog" Target="revisionLog33.xml"/><Relationship Id="rId126" Type="http://schemas.openxmlformats.org/officeDocument/2006/relationships/revisionLog" Target="revisionLog79.xml"/><Relationship Id="rId147" Type="http://schemas.openxmlformats.org/officeDocument/2006/relationships/revisionLog" Target="revisionLog100.xml"/><Relationship Id="rId168" Type="http://schemas.openxmlformats.org/officeDocument/2006/relationships/revisionLog" Target="revisionLog121.xml"/><Relationship Id="rId312" Type="http://schemas.openxmlformats.org/officeDocument/2006/relationships/revisionLog" Target="revisionLog265.xml"/><Relationship Id="rId333" Type="http://schemas.openxmlformats.org/officeDocument/2006/relationships/revisionLog" Target="revisionLog286.xml"/><Relationship Id="rId354" Type="http://schemas.openxmlformats.org/officeDocument/2006/relationships/revisionLog" Target="revisionLog307.xml"/><Relationship Id="rId72" Type="http://schemas.openxmlformats.org/officeDocument/2006/relationships/revisionLog" Target="revisionLog72.xml"/><Relationship Id="rId51" Type="http://schemas.openxmlformats.org/officeDocument/2006/relationships/revisionLog" Target="revisionLog51.xml"/><Relationship Id="rId93" Type="http://schemas.openxmlformats.org/officeDocument/2006/relationships/revisionLog" Target="revisionLog21.xml"/><Relationship Id="rId189" Type="http://schemas.openxmlformats.org/officeDocument/2006/relationships/revisionLog" Target="revisionLog142.xml"/><Relationship Id="rId375" Type="http://schemas.openxmlformats.org/officeDocument/2006/relationships/revisionLog" Target="revisionLog328.xml"/><Relationship Id="rId396" Type="http://schemas.openxmlformats.org/officeDocument/2006/relationships/revisionLog" Target="revisionLog349.xml"/><Relationship Id="rId214" Type="http://schemas.openxmlformats.org/officeDocument/2006/relationships/revisionLog" Target="revisionLog167.xml"/><Relationship Id="rId235" Type="http://schemas.openxmlformats.org/officeDocument/2006/relationships/revisionLog" Target="revisionLog188.xml"/><Relationship Id="rId256" Type="http://schemas.openxmlformats.org/officeDocument/2006/relationships/revisionLog" Target="revisionLog209.xml"/><Relationship Id="rId277" Type="http://schemas.openxmlformats.org/officeDocument/2006/relationships/revisionLog" Target="revisionLog230.xml"/><Relationship Id="rId298" Type="http://schemas.openxmlformats.org/officeDocument/2006/relationships/revisionLog" Target="revisionLog251.xml"/><Relationship Id="rId400" Type="http://schemas.openxmlformats.org/officeDocument/2006/relationships/revisionLog" Target="revisionLog353.xml"/><Relationship Id="rId421" Type="http://schemas.openxmlformats.org/officeDocument/2006/relationships/revisionLog" Target="revisionLog374.xml"/><Relationship Id="rId442" Type="http://schemas.openxmlformats.org/officeDocument/2006/relationships/revisionLog" Target="revisionLog395.xml"/><Relationship Id="rId463" Type="http://schemas.openxmlformats.org/officeDocument/2006/relationships/revisionLog" Target="revisionLog416.xml"/><Relationship Id="rId116" Type="http://schemas.openxmlformats.org/officeDocument/2006/relationships/revisionLog" Target="revisionLog44.xml"/><Relationship Id="rId137" Type="http://schemas.openxmlformats.org/officeDocument/2006/relationships/revisionLog" Target="revisionLog90.xml"/><Relationship Id="rId158" Type="http://schemas.openxmlformats.org/officeDocument/2006/relationships/revisionLog" Target="revisionLog111.xml"/><Relationship Id="rId302" Type="http://schemas.openxmlformats.org/officeDocument/2006/relationships/revisionLog" Target="revisionLog255.xml"/><Relationship Id="rId323" Type="http://schemas.openxmlformats.org/officeDocument/2006/relationships/revisionLog" Target="revisionLog276.xml"/><Relationship Id="rId344" Type="http://schemas.openxmlformats.org/officeDocument/2006/relationships/revisionLog" Target="revisionLog297.xml"/><Relationship Id="rId62" Type="http://schemas.openxmlformats.org/officeDocument/2006/relationships/revisionLog" Target="revisionLog62.xml"/><Relationship Id="rId83" Type="http://schemas.openxmlformats.org/officeDocument/2006/relationships/revisionLog" Target="revisionLog11.xml"/><Relationship Id="rId179" Type="http://schemas.openxmlformats.org/officeDocument/2006/relationships/revisionLog" Target="revisionLog132.xml"/><Relationship Id="rId365" Type="http://schemas.openxmlformats.org/officeDocument/2006/relationships/revisionLog" Target="revisionLog318.xml"/><Relationship Id="rId386" Type="http://schemas.openxmlformats.org/officeDocument/2006/relationships/revisionLog" Target="revisionLog339.xml"/><Relationship Id="rId190" Type="http://schemas.openxmlformats.org/officeDocument/2006/relationships/revisionLog" Target="revisionLog143.xml"/><Relationship Id="rId204" Type="http://schemas.openxmlformats.org/officeDocument/2006/relationships/revisionLog" Target="revisionLog157.xml"/><Relationship Id="rId225" Type="http://schemas.openxmlformats.org/officeDocument/2006/relationships/revisionLog" Target="revisionLog178.xml"/><Relationship Id="rId246" Type="http://schemas.openxmlformats.org/officeDocument/2006/relationships/revisionLog" Target="revisionLog199.xml"/><Relationship Id="rId267" Type="http://schemas.openxmlformats.org/officeDocument/2006/relationships/revisionLog" Target="revisionLog220.xml"/><Relationship Id="rId288" Type="http://schemas.openxmlformats.org/officeDocument/2006/relationships/revisionLog" Target="revisionLog241.xml"/><Relationship Id="rId411" Type="http://schemas.openxmlformats.org/officeDocument/2006/relationships/revisionLog" Target="revisionLog364.xml"/><Relationship Id="rId432" Type="http://schemas.openxmlformats.org/officeDocument/2006/relationships/revisionLog" Target="revisionLog385.xml"/><Relationship Id="rId453" Type="http://schemas.openxmlformats.org/officeDocument/2006/relationships/revisionLog" Target="revisionLog406.xml"/><Relationship Id="rId106" Type="http://schemas.openxmlformats.org/officeDocument/2006/relationships/revisionLog" Target="revisionLog34.xml"/><Relationship Id="rId127" Type="http://schemas.openxmlformats.org/officeDocument/2006/relationships/revisionLog" Target="revisionLog80.xml"/><Relationship Id="rId313" Type="http://schemas.openxmlformats.org/officeDocument/2006/relationships/revisionLog" Target="revisionLog266.xml"/><Relationship Id="rId52" Type="http://schemas.openxmlformats.org/officeDocument/2006/relationships/revisionLog" Target="revisionLog52.xml"/><Relationship Id="rId73" Type="http://schemas.openxmlformats.org/officeDocument/2006/relationships/revisionLog" Target="revisionLog1.xml"/><Relationship Id="rId94" Type="http://schemas.openxmlformats.org/officeDocument/2006/relationships/revisionLog" Target="revisionLog22.xml"/><Relationship Id="rId148" Type="http://schemas.openxmlformats.org/officeDocument/2006/relationships/revisionLog" Target="revisionLog101.xml"/><Relationship Id="rId169" Type="http://schemas.openxmlformats.org/officeDocument/2006/relationships/revisionLog" Target="revisionLog122.xml"/><Relationship Id="rId334" Type="http://schemas.openxmlformats.org/officeDocument/2006/relationships/revisionLog" Target="revisionLog287.xml"/><Relationship Id="rId355" Type="http://schemas.openxmlformats.org/officeDocument/2006/relationships/revisionLog" Target="revisionLog308.xml"/><Relationship Id="rId376" Type="http://schemas.openxmlformats.org/officeDocument/2006/relationships/revisionLog" Target="revisionLog329.xml"/><Relationship Id="rId397" Type="http://schemas.openxmlformats.org/officeDocument/2006/relationships/revisionLog" Target="revisionLog350.xml"/><Relationship Id="rId180" Type="http://schemas.openxmlformats.org/officeDocument/2006/relationships/revisionLog" Target="revisionLog133.xml"/><Relationship Id="rId215" Type="http://schemas.openxmlformats.org/officeDocument/2006/relationships/revisionLog" Target="revisionLog168.xml"/><Relationship Id="rId236" Type="http://schemas.openxmlformats.org/officeDocument/2006/relationships/revisionLog" Target="revisionLog189.xml"/><Relationship Id="rId257" Type="http://schemas.openxmlformats.org/officeDocument/2006/relationships/revisionLog" Target="revisionLog210.xml"/><Relationship Id="rId278" Type="http://schemas.openxmlformats.org/officeDocument/2006/relationships/revisionLog" Target="revisionLog231.xml"/><Relationship Id="rId401" Type="http://schemas.openxmlformats.org/officeDocument/2006/relationships/revisionLog" Target="revisionLog354.xml"/><Relationship Id="rId422" Type="http://schemas.openxmlformats.org/officeDocument/2006/relationships/revisionLog" Target="revisionLog375.xml"/><Relationship Id="rId443" Type="http://schemas.openxmlformats.org/officeDocument/2006/relationships/revisionLog" Target="revisionLog396.xml"/><Relationship Id="rId464" Type="http://schemas.openxmlformats.org/officeDocument/2006/relationships/revisionLog" Target="revisionLog417.xml"/><Relationship Id="rId303" Type="http://schemas.openxmlformats.org/officeDocument/2006/relationships/revisionLog" Target="revisionLog256.xml"/><Relationship Id="rId84" Type="http://schemas.openxmlformats.org/officeDocument/2006/relationships/revisionLog" Target="revisionLog12.xml"/><Relationship Id="rId138" Type="http://schemas.openxmlformats.org/officeDocument/2006/relationships/revisionLog" Target="revisionLog91.xml"/><Relationship Id="rId345" Type="http://schemas.openxmlformats.org/officeDocument/2006/relationships/revisionLog" Target="revisionLog298.xml"/><Relationship Id="rId387" Type="http://schemas.openxmlformats.org/officeDocument/2006/relationships/revisionLog" Target="revisionLog340.xml"/><Relationship Id="rId191" Type="http://schemas.openxmlformats.org/officeDocument/2006/relationships/revisionLog" Target="revisionLog144.xml"/><Relationship Id="rId205" Type="http://schemas.openxmlformats.org/officeDocument/2006/relationships/revisionLog" Target="revisionLog158.xml"/><Relationship Id="rId247" Type="http://schemas.openxmlformats.org/officeDocument/2006/relationships/revisionLog" Target="revisionLog200.xml"/><Relationship Id="rId412" Type="http://schemas.openxmlformats.org/officeDocument/2006/relationships/revisionLog" Target="revisionLog365.xml"/><Relationship Id="rId107" Type="http://schemas.openxmlformats.org/officeDocument/2006/relationships/revisionLog" Target="revisionLog35.xml"/><Relationship Id="rId289" Type="http://schemas.openxmlformats.org/officeDocument/2006/relationships/revisionLog" Target="revisionLog242.xml"/><Relationship Id="rId454" Type="http://schemas.openxmlformats.org/officeDocument/2006/relationships/revisionLog" Target="revisionLog407.xml"/><Relationship Id="rId53" Type="http://schemas.openxmlformats.org/officeDocument/2006/relationships/revisionLog" Target="revisionLog53.xml"/><Relationship Id="rId149" Type="http://schemas.openxmlformats.org/officeDocument/2006/relationships/revisionLog" Target="revisionLog102.xml"/><Relationship Id="rId314" Type="http://schemas.openxmlformats.org/officeDocument/2006/relationships/revisionLog" Target="revisionLog267.xml"/><Relationship Id="rId356" Type="http://schemas.openxmlformats.org/officeDocument/2006/relationships/revisionLog" Target="revisionLog309.xml"/><Relationship Id="rId398" Type="http://schemas.openxmlformats.org/officeDocument/2006/relationships/revisionLog" Target="revisionLog351.xml"/><Relationship Id="rId95" Type="http://schemas.openxmlformats.org/officeDocument/2006/relationships/revisionLog" Target="revisionLog23.xml"/><Relationship Id="rId160" Type="http://schemas.openxmlformats.org/officeDocument/2006/relationships/revisionLog" Target="revisionLog113.xml"/><Relationship Id="rId216" Type="http://schemas.openxmlformats.org/officeDocument/2006/relationships/revisionLog" Target="revisionLog169.xml"/><Relationship Id="rId423" Type="http://schemas.openxmlformats.org/officeDocument/2006/relationships/revisionLog" Target="revisionLog376.xml"/><Relationship Id="rId258" Type="http://schemas.openxmlformats.org/officeDocument/2006/relationships/revisionLog" Target="revisionLog211.xml"/><Relationship Id="rId465" Type="http://schemas.openxmlformats.org/officeDocument/2006/relationships/revisionLog" Target="revisionLog418.xml"/><Relationship Id="rId64" Type="http://schemas.openxmlformats.org/officeDocument/2006/relationships/revisionLog" Target="revisionLog64.xml"/><Relationship Id="rId118" Type="http://schemas.openxmlformats.org/officeDocument/2006/relationships/revisionLog" Target="revisionLog46.xml"/><Relationship Id="rId325" Type="http://schemas.openxmlformats.org/officeDocument/2006/relationships/revisionLog" Target="revisionLog278.xml"/><Relationship Id="rId367" Type="http://schemas.openxmlformats.org/officeDocument/2006/relationships/revisionLog" Target="revisionLog320.xml"/><Relationship Id="rId171" Type="http://schemas.openxmlformats.org/officeDocument/2006/relationships/revisionLog" Target="revisionLog124.xml"/><Relationship Id="rId227" Type="http://schemas.openxmlformats.org/officeDocument/2006/relationships/revisionLog" Target="revisionLog180.xml"/><Relationship Id="rId269" Type="http://schemas.openxmlformats.org/officeDocument/2006/relationships/revisionLog" Target="revisionLog222.xml"/><Relationship Id="rId434" Type="http://schemas.openxmlformats.org/officeDocument/2006/relationships/revisionLog" Target="revisionLog387.xml"/><Relationship Id="rId129" Type="http://schemas.openxmlformats.org/officeDocument/2006/relationships/revisionLog" Target="revisionLog82.xml"/><Relationship Id="rId280" Type="http://schemas.openxmlformats.org/officeDocument/2006/relationships/revisionLog" Target="revisionLog233.xml"/><Relationship Id="rId336" Type="http://schemas.openxmlformats.org/officeDocument/2006/relationships/revisionLog" Target="revisionLog289.xml"/><Relationship Id="rId75" Type="http://schemas.openxmlformats.org/officeDocument/2006/relationships/revisionLog" Target="revisionLog3.xml"/><Relationship Id="rId140" Type="http://schemas.openxmlformats.org/officeDocument/2006/relationships/revisionLog" Target="revisionLog93.xml"/><Relationship Id="rId182" Type="http://schemas.openxmlformats.org/officeDocument/2006/relationships/revisionLog" Target="revisionLog135.xml"/><Relationship Id="rId378" Type="http://schemas.openxmlformats.org/officeDocument/2006/relationships/revisionLog" Target="revisionLog331.xml"/><Relationship Id="rId403" Type="http://schemas.openxmlformats.org/officeDocument/2006/relationships/revisionLog" Target="revisionLog356.xml"/><Relationship Id="rId238" Type="http://schemas.openxmlformats.org/officeDocument/2006/relationships/revisionLog" Target="revisionLog191.xml"/><Relationship Id="rId445" Type="http://schemas.openxmlformats.org/officeDocument/2006/relationships/revisionLog" Target="revisionLog398.xml"/><Relationship Id="rId291" Type="http://schemas.openxmlformats.org/officeDocument/2006/relationships/revisionLog" Target="revisionLog244.xml"/><Relationship Id="rId305" Type="http://schemas.openxmlformats.org/officeDocument/2006/relationships/revisionLog" Target="revisionLog258.xml"/><Relationship Id="rId347" Type="http://schemas.openxmlformats.org/officeDocument/2006/relationships/revisionLog" Target="revisionLog300.xml"/><Relationship Id="rId86" Type="http://schemas.openxmlformats.org/officeDocument/2006/relationships/revisionLog" Target="revisionLog14.xml"/><Relationship Id="rId151" Type="http://schemas.openxmlformats.org/officeDocument/2006/relationships/revisionLog" Target="revisionLog104.xml"/><Relationship Id="rId389" Type="http://schemas.openxmlformats.org/officeDocument/2006/relationships/revisionLog" Target="revisionLog342.xml"/><Relationship Id="rId193" Type="http://schemas.openxmlformats.org/officeDocument/2006/relationships/revisionLog" Target="revisionLog146.xml"/><Relationship Id="rId207" Type="http://schemas.openxmlformats.org/officeDocument/2006/relationships/revisionLog" Target="revisionLog160.xml"/><Relationship Id="rId249" Type="http://schemas.openxmlformats.org/officeDocument/2006/relationships/revisionLog" Target="revisionLog202.xml"/><Relationship Id="rId414" Type="http://schemas.openxmlformats.org/officeDocument/2006/relationships/revisionLog" Target="revisionLog367.xml"/><Relationship Id="rId456" Type="http://schemas.openxmlformats.org/officeDocument/2006/relationships/revisionLog" Target="revisionLog409.xml"/><Relationship Id="rId109" Type="http://schemas.openxmlformats.org/officeDocument/2006/relationships/revisionLog" Target="revisionLog37.xml"/><Relationship Id="rId260" Type="http://schemas.openxmlformats.org/officeDocument/2006/relationships/revisionLog" Target="revisionLog213.xml"/><Relationship Id="rId316" Type="http://schemas.openxmlformats.org/officeDocument/2006/relationships/revisionLog" Target="revisionLog269.xml"/><Relationship Id="rId55" Type="http://schemas.openxmlformats.org/officeDocument/2006/relationships/revisionLog" Target="revisionLog55.xml"/><Relationship Id="rId97" Type="http://schemas.openxmlformats.org/officeDocument/2006/relationships/revisionLog" Target="revisionLog25.xml"/><Relationship Id="rId120" Type="http://schemas.openxmlformats.org/officeDocument/2006/relationships/revisionLog" Target="revisionLog73.xml"/><Relationship Id="rId358" Type="http://schemas.openxmlformats.org/officeDocument/2006/relationships/revisionLog" Target="revisionLog311.xml"/><Relationship Id="rId162" Type="http://schemas.openxmlformats.org/officeDocument/2006/relationships/revisionLog" Target="revisionLog115.xml"/><Relationship Id="rId218" Type="http://schemas.openxmlformats.org/officeDocument/2006/relationships/revisionLog" Target="revisionLog171.xml"/><Relationship Id="rId425" Type="http://schemas.openxmlformats.org/officeDocument/2006/relationships/revisionLog" Target="revisionLog378.xml"/><Relationship Id="rId271" Type="http://schemas.openxmlformats.org/officeDocument/2006/relationships/revisionLog" Target="revisionLog224.xml"/><Relationship Id="rId66" Type="http://schemas.openxmlformats.org/officeDocument/2006/relationships/revisionLog" Target="revisionLog66.xml"/><Relationship Id="rId131" Type="http://schemas.openxmlformats.org/officeDocument/2006/relationships/revisionLog" Target="revisionLog84.xml"/><Relationship Id="rId327" Type="http://schemas.openxmlformats.org/officeDocument/2006/relationships/revisionLog" Target="revisionLog280.xml"/><Relationship Id="rId369" Type="http://schemas.openxmlformats.org/officeDocument/2006/relationships/revisionLog" Target="revisionLog322.xml"/><Relationship Id="rId173" Type="http://schemas.openxmlformats.org/officeDocument/2006/relationships/revisionLog" Target="revisionLog126.xml"/><Relationship Id="rId229" Type="http://schemas.openxmlformats.org/officeDocument/2006/relationships/revisionLog" Target="revisionLog182.xml"/><Relationship Id="rId380" Type="http://schemas.openxmlformats.org/officeDocument/2006/relationships/revisionLog" Target="revisionLog333.xml"/><Relationship Id="rId436" Type="http://schemas.openxmlformats.org/officeDocument/2006/relationships/revisionLog" Target="revisionLog389.xml"/><Relationship Id="rId240" Type="http://schemas.openxmlformats.org/officeDocument/2006/relationships/revisionLog" Target="revisionLog193.xml"/><Relationship Id="rId77" Type="http://schemas.openxmlformats.org/officeDocument/2006/relationships/revisionLog" Target="revisionLog5.xml"/><Relationship Id="rId100" Type="http://schemas.openxmlformats.org/officeDocument/2006/relationships/revisionLog" Target="revisionLog28.xml"/><Relationship Id="rId282" Type="http://schemas.openxmlformats.org/officeDocument/2006/relationships/revisionLog" Target="revisionLog235.xml"/><Relationship Id="rId338" Type="http://schemas.openxmlformats.org/officeDocument/2006/relationships/revisionLog" Target="revisionLog291.xml"/><Relationship Id="rId142" Type="http://schemas.openxmlformats.org/officeDocument/2006/relationships/revisionLog" Target="revisionLog95.xml"/><Relationship Id="rId184" Type="http://schemas.openxmlformats.org/officeDocument/2006/relationships/revisionLog" Target="revisionLog137.xml"/><Relationship Id="rId391" Type="http://schemas.openxmlformats.org/officeDocument/2006/relationships/revisionLog" Target="revisionLog344.xml"/><Relationship Id="rId405" Type="http://schemas.openxmlformats.org/officeDocument/2006/relationships/revisionLog" Target="revisionLog358.xml"/><Relationship Id="rId447" Type="http://schemas.openxmlformats.org/officeDocument/2006/relationships/revisionLog" Target="revisionLog400.xml"/><Relationship Id="rId251" Type="http://schemas.openxmlformats.org/officeDocument/2006/relationships/revisionLog" Target="revisionLog204.xml"/><Relationship Id="rId293" Type="http://schemas.openxmlformats.org/officeDocument/2006/relationships/revisionLog" Target="revisionLog246.xml"/><Relationship Id="rId307" Type="http://schemas.openxmlformats.org/officeDocument/2006/relationships/revisionLog" Target="revisionLog260.xml"/><Relationship Id="rId349" Type="http://schemas.openxmlformats.org/officeDocument/2006/relationships/revisionLog" Target="revisionLog302.xml"/><Relationship Id="rId88" Type="http://schemas.openxmlformats.org/officeDocument/2006/relationships/revisionLog" Target="revisionLog16.xml"/><Relationship Id="rId111" Type="http://schemas.openxmlformats.org/officeDocument/2006/relationships/revisionLog" Target="revisionLog39.xml"/><Relationship Id="rId153" Type="http://schemas.openxmlformats.org/officeDocument/2006/relationships/revisionLog" Target="revisionLog106.xml"/><Relationship Id="rId195" Type="http://schemas.openxmlformats.org/officeDocument/2006/relationships/revisionLog" Target="revisionLog148.xml"/><Relationship Id="rId209" Type="http://schemas.openxmlformats.org/officeDocument/2006/relationships/revisionLog" Target="revisionLog162.xml"/><Relationship Id="rId360" Type="http://schemas.openxmlformats.org/officeDocument/2006/relationships/revisionLog" Target="revisionLog313.xml"/><Relationship Id="rId416" Type="http://schemas.openxmlformats.org/officeDocument/2006/relationships/revisionLog" Target="revisionLog369.xml"/><Relationship Id="rId220" Type="http://schemas.openxmlformats.org/officeDocument/2006/relationships/revisionLog" Target="revisionLog173.xml"/><Relationship Id="rId458" Type="http://schemas.openxmlformats.org/officeDocument/2006/relationships/revisionLog" Target="revisionLog411.xml"/><Relationship Id="rId57" Type="http://schemas.openxmlformats.org/officeDocument/2006/relationships/revisionLog" Target="revisionLog57.xml"/><Relationship Id="rId262" Type="http://schemas.openxmlformats.org/officeDocument/2006/relationships/revisionLog" Target="revisionLog215.xml"/><Relationship Id="rId318" Type="http://schemas.openxmlformats.org/officeDocument/2006/relationships/revisionLog" Target="revisionLog271.xml"/><Relationship Id="rId99" Type="http://schemas.openxmlformats.org/officeDocument/2006/relationships/revisionLog" Target="revisionLog27.xml"/><Relationship Id="rId122" Type="http://schemas.openxmlformats.org/officeDocument/2006/relationships/revisionLog" Target="revisionLog75.xml"/><Relationship Id="rId164" Type="http://schemas.openxmlformats.org/officeDocument/2006/relationships/revisionLog" Target="revisionLog117.xml"/><Relationship Id="rId371" Type="http://schemas.openxmlformats.org/officeDocument/2006/relationships/revisionLog" Target="revisionLog324.xml"/><Relationship Id="rId427" Type="http://schemas.openxmlformats.org/officeDocument/2006/relationships/revisionLog" Target="revisionLog380.xml"/><Relationship Id="rId231" Type="http://schemas.openxmlformats.org/officeDocument/2006/relationships/revisionLog" Target="revisionLog184.xml"/><Relationship Id="rId273" Type="http://schemas.openxmlformats.org/officeDocument/2006/relationships/revisionLog" Target="revisionLog226.xml"/><Relationship Id="rId329" Type="http://schemas.openxmlformats.org/officeDocument/2006/relationships/revisionLog" Target="revisionLog282.xml"/><Relationship Id="rId68" Type="http://schemas.openxmlformats.org/officeDocument/2006/relationships/revisionLog" Target="revisionLog68.xml"/><Relationship Id="rId133" Type="http://schemas.openxmlformats.org/officeDocument/2006/relationships/revisionLog" Target="revisionLog86.xml"/><Relationship Id="rId175" Type="http://schemas.openxmlformats.org/officeDocument/2006/relationships/revisionLog" Target="revisionLog128.xml"/><Relationship Id="rId340" Type="http://schemas.openxmlformats.org/officeDocument/2006/relationships/revisionLog" Target="revisionLog293.xml"/><Relationship Id="rId200" Type="http://schemas.openxmlformats.org/officeDocument/2006/relationships/revisionLog" Target="revisionLog153.xml"/><Relationship Id="rId382" Type="http://schemas.openxmlformats.org/officeDocument/2006/relationships/revisionLog" Target="revisionLog335.xml"/><Relationship Id="rId438" Type="http://schemas.openxmlformats.org/officeDocument/2006/relationships/revisionLog" Target="revisionLog391.xml"/><Relationship Id="rId242" Type="http://schemas.openxmlformats.org/officeDocument/2006/relationships/revisionLog" Target="revisionLog195.xml"/><Relationship Id="rId284" Type="http://schemas.openxmlformats.org/officeDocument/2006/relationships/revisionLog" Target="revisionLog237.xml"/><Relationship Id="rId79" Type="http://schemas.openxmlformats.org/officeDocument/2006/relationships/revisionLog" Target="revisionLog7.xml"/><Relationship Id="rId102" Type="http://schemas.openxmlformats.org/officeDocument/2006/relationships/revisionLog" Target="revisionLog30.xml"/><Relationship Id="rId144" Type="http://schemas.openxmlformats.org/officeDocument/2006/relationships/revisionLog" Target="revisionLog97.xml"/><Relationship Id="rId90" Type="http://schemas.openxmlformats.org/officeDocument/2006/relationships/revisionLog" Target="revisionLog18.xml"/><Relationship Id="rId186" Type="http://schemas.openxmlformats.org/officeDocument/2006/relationships/revisionLog" Target="revisionLog139.xml"/><Relationship Id="rId351" Type="http://schemas.openxmlformats.org/officeDocument/2006/relationships/revisionLog" Target="revisionLog304.xml"/><Relationship Id="rId393" Type="http://schemas.openxmlformats.org/officeDocument/2006/relationships/revisionLog" Target="revisionLog346.xml"/><Relationship Id="rId407" Type="http://schemas.openxmlformats.org/officeDocument/2006/relationships/revisionLog" Target="revisionLog360.xml"/><Relationship Id="rId449" Type="http://schemas.openxmlformats.org/officeDocument/2006/relationships/revisionLog" Target="revisionLog402.xml"/><Relationship Id="rId211" Type="http://schemas.openxmlformats.org/officeDocument/2006/relationships/revisionLog" Target="revisionLog164.xml"/><Relationship Id="rId253" Type="http://schemas.openxmlformats.org/officeDocument/2006/relationships/revisionLog" Target="revisionLog206.xml"/><Relationship Id="rId295" Type="http://schemas.openxmlformats.org/officeDocument/2006/relationships/revisionLog" Target="revisionLog248.xml"/><Relationship Id="rId309" Type="http://schemas.openxmlformats.org/officeDocument/2006/relationships/revisionLog" Target="revisionLog262.xml"/><Relationship Id="rId460" Type="http://schemas.openxmlformats.org/officeDocument/2006/relationships/revisionLog" Target="revisionLog413.xml"/><Relationship Id="rId48" Type="http://schemas.openxmlformats.org/officeDocument/2006/relationships/revisionLog" Target="revisionLog48.xml"/><Relationship Id="rId113" Type="http://schemas.openxmlformats.org/officeDocument/2006/relationships/revisionLog" Target="revisionLog41.xml"/><Relationship Id="rId320" Type="http://schemas.openxmlformats.org/officeDocument/2006/relationships/revisionLog" Target="revisionLog273.xml"/><Relationship Id="rId155" Type="http://schemas.openxmlformats.org/officeDocument/2006/relationships/revisionLog" Target="revisionLog108.xml"/><Relationship Id="rId197" Type="http://schemas.openxmlformats.org/officeDocument/2006/relationships/revisionLog" Target="revisionLog150.xml"/><Relationship Id="rId362" Type="http://schemas.openxmlformats.org/officeDocument/2006/relationships/revisionLog" Target="revisionLog315.xml"/><Relationship Id="rId418" Type="http://schemas.openxmlformats.org/officeDocument/2006/relationships/revisionLog" Target="revisionLog37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4D0070D-E809-4020-AF58-2EB2398C7C02}" diskRevisions="1" revisionId="4191" version="465">
  <header guid="{D7E12553-D769-4DC2-8162-AED945296473}" dateTime="2018-12-07T14:30:20" maxSheetId="2" userName="Баграмова Ирина Владимировна" r:id="rId48" minRId="416" maxRId="420">
    <sheetIdMap count="1">
      <sheetId val="1"/>
    </sheetIdMap>
  </header>
  <header guid="{E429CB7F-BBBE-4DBD-83FF-98D7FABDF98B}" dateTime="2018-12-07T14:39:40" maxSheetId="2" userName="Мамаева Екатерина Владиславовна" r:id="rId49" minRId="421" maxRId="439">
    <sheetIdMap count="1">
      <sheetId val="1"/>
    </sheetIdMap>
  </header>
  <header guid="{9E960D60-C0A2-426A-A4B5-E4B5E648F1DF}" dateTime="2018-12-07T14:43:15" maxSheetId="2" userName="Мамаева Екатерина Владиславовна" r:id="rId50" minRId="440" maxRId="447">
    <sheetIdMap count="1">
      <sheetId val="1"/>
    </sheetIdMap>
  </header>
  <header guid="{C8555B6F-9E40-4205-B7C9-28172AB9C4B8}" dateTime="2018-12-07T14:44:11" maxSheetId="2" userName="Мамаева Екатерина Владиславовна" r:id="rId51" minRId="449">
    <sheetIdMap count="1">
      <sheetId val="1"/>
    </sheetIdMap>
  </header>
  <header guid="{0705EC72-6336-4BDA-AC3E-FC832D5771CF}" dateTime="2018-12-07T14:46:04" maxSheetId="2" userName="Баграмова Ирина Владимировна" r:id="rId52" minRId="450" maxRId="453">
    <sheetIdMap count="1">
      <sheetId val="1"/>
    </sheetIdMap>
  </header>
  <header guid="{9D720DAE-3A8F-48F6-8E2C-ECEA12860BBF}" dateTime="2018-12-07T14:54:10" maxSheetId="2" userName="Мамаева Екатерина Владиславовна" r:id="rId53" minRId="454">
    <sheetIdMap count="1">
      <sheetId val="1"/>
    </sheetIdMap>
  </header>
  <header guid="{E33B735C-3C4C-4767-AAA7-BAC146C2AB6B}" dateTime="2018-12-07T15:15:59" maxSheetId="2" userName="Мамаева Екатерина Владиславовна" r:id="rId54" minRId="455">
    <sheetIdMap count="1">
      <sheetId val="1"/>
    </sheetIdMap>
  </header>
  <header guid="{572F5982-77BA-4C53-8B6E-AE9D28D201E6}" dateTime="2018-12-07T15:32:22" maxSheetId="2" userName="Мамаева Екатерина Владиславовна" r:id="rId55" minRId="456" maxRId="457">
    <sheetIdMap count="1">
      <sheetId val="1"/>
    </sheetIdMap>
  </header>
  <header guid="{21549F2D-F1D8-4FE7-AC10-50B4FA1810D8}" dateTime="2018-12-07T15:38:43" maxSheetId="2" userName="Мамаева Екатерина Владиславовна" r:id="rId56" minRId="458">
    <sheetIdMap count="1">
      <sheetId val="1"/>
    </sheetIdMap>
  </header>
  <header guid="{DFB394B0-F7C5-4E71-97D2-343052489B1A}" dateTime="2018-12-07T15:39:51" maxSheetId="2" userName="Мамаева Екатерина Владиславовна" r:id="rId57" minRId="459">
    <sheetIdMap count="1">
      <sheetId val="1"/>
    </sheetIdMap>
  </header>
  <header guid="{C44F72CF-E562-4E1F-9DFE-7F961BE69A4A}" dateTime="2018-12-07T15:43:10" maxSheetId="2" userName="Мамаева Екатерина Владиславовна" r:id="rId58" minRId="460" maxRId="461">
    <sheetIdMap count="1">
      <sheetId val="1"/>
    </sheetIdMap>
  </header>
  <header guid="{C4B71E1E-679E-47FE-8C17-D00FF7F0E3FF}" dateTime="2018-12-07T15:44:38" maxSheetId="2" userName="Мамаева Екатерина Владиславовна" r:id="rId59" minRId="462">
    <sheetIdMap count="1">
      <sheetId val="1"/>
    </sheetIdMap>
  </header>
  <header guid="{CFB81EEE-4154-45BE-97E9-3E6B5E0A9259}" dateTime="2018-12-10T09:14:49" maxSheetId="2" userName="Заворотная Елена Валерьевна" r:id="rId60" minRId="463" maxRId="466">
    <sheetIdMap count="1">
      <sheetId val="1"/>
    </sheetIdMap>
  </header>
  <header guid="{604641F1-45B5-4817-A828-FD4D3BB79B8D}" dateTime="2018-12-10T09:18:44" maxSheetId="2" userName="Заворотная Елена Валерьевна" r:id="rId61" minRId="467" maxRId="472">
    <sheetIdMap count="1">
      <sheetId val="1"/>
    </sheetIdMap>
  </header>
  <header guid="{95EF3025-C4EC-44BC-ADF8-6BD913D95480}" dateTime="2018-12-10T09:43:21" maxSheetId="2" userName="Забарака Максим Николаевич" r:id="rId62" minRId="473" maxRId="506">
    <sheetIdMap count="1">
      <sheetId val="1"/>
    </sheetIdMap>
  </header>
  <header guid="{07D59724-C194-4C8B-999C-1F0B7DA81942}" dateTime="2018-12-10T10:30:46" maxSheetId="2" userName="Николаева Лариса Леонидовна" r:id="rId63" minRId="507" maxRId="510">
    <sheetIdMap count="1">
      <sheetId val="1"/>
    </sheetIdMap>
  </header>
  <header guid="{63ABDE2E-DEEA-4B74-B7F9-54FFD9132C06}" dateTime="2018-12-10T11:13:45" maxSheetId="2" userName="Забарака Максим Николаевич" r:id="rId64" minRId="512" maxRId="537">
    <sheetIdMap count="1">
      <sheetId val="1"/>
    </sheetIdMap>
  </header>
  <header guid="{04B8519E-F1A8-4172-9D00-10F1545E5F39}" dateTime="2018-12-10T11:16:17" maxSheetId="2" userName="Забарака Максим Николаевич" r:id="rId65" minRId="538" maxRId="541">
    <sheetIdMap count="1">
      <sheetId val="1"/>
    </sheetIdMap>
  </header>
  <header guid="{DEDEA428-FED5-4AA5-96A8-5BA385D20FCA}" dateTime="2018-12-10T11:19:52" maxSheetId="2" userName="Забарака Максим Николаевич" r:id="rId66">
    <sheetIdMap count="1">
      <sheetId val="1"/>
    </sheetIdMap>
  </header>
  <header guid="{25C7B700-9CE8-4D5A-976D-3ED7796BE551}" dateTime="2018-12-10T12:54:19" maxSheetId="2" userName="Николаева Лариса Леонидовна" r:id="rId67" minRId="542" maxRId="561">
    <sheetIdMap count="1">
      <sheetId val="1"/>
    </sheetIdMap>
  </header>
  <header guid="{FA8CD0EB-EFA0-4ADE-B4AC-B02DDD4A3998}" dateTime="2018-12-10T14:14:33" maxSheetId="2" userName="Забарака Максим Николаевич" r:id="rId68" minRId="563" maxRId="566">
    <sheetIdMap count="1">
      <sheetId val="1"/>
    </sheetIdMap>
  </header>
  <header guid="{4DC4B191-EEFB-4930-B225-9DE6E27A5E67}" dateTime="2018-12-10T14:55:10" maxSheetId="2" userName="Николаева Лариса Леонидовна" r:id="rId69" minRId="567" maxRId="569">
    <sheetIdMap count="1">
      <sheetId val="1"/>
    </sheetIdMap>
  </header>
  <header guid="{6222985A-7F1F-496C-8153-6755EBAA82B3}" dateTime="2018-12-10T15:40:09" maxSheetId="2" userName="Заворотная Елена Валерьевна" r:id="rId70" minRId="570" maxRId="622">
    <sheetIdMap count="1">
      <sheetId val="1"/>
    </sheetIdMap>
  </header>
  <header guid="{E0CBAD7A-B01F-4897-AA97-2D43E4FFC6A4}" dateTime="2018-12-10T16:41:15" maxSheetId="2" userName="Николаева Лариса Леонидовна" r:id="rId71" minRId="623" maxRId="624">
    <sheetIdMap count="1">
      <sheetId val="1"/>
    </sheetIdMap>
  </header>
  <header guid="{1C55874D-3EF5-4B20-99EE-F4E01275AB56}" dateTime="2019-01-10T10:37:05" maxSheetId="2" userName="Забарака Максим Николаевич" r:id="rId72" minRId="625" maxRId="799">
    <sheetIdMap count="1">
      <sheetId val="1"/>
    </sheetIdMap>
  </header>
  <header guid="{E66E76C1-6C0B-4866-824F-8367469DD7F3}" dateTime="2019-01-10T10:51:04" maxSheetId="2" userName="Хохлов Антон Александрович" r:id="rId73" minRId="800" maxRId="801">
    <sheetIdMap count="1">
      <sheetId val="1"/>
    </sheetIdMap>
  </header>
  <header guid="{F4A426DC-1CD2-443D-B10B-80EE46BE4DEA}" dateTime="2019-01-10T11:24:58" maxSheetId="2" userName="Баграмова Ирина Владимировна" r:id="rId74" minRId="803" maxRId="810">
    <sheetIdMap count="1">
      <sheetId val="1"/>
    </sheetIdMap>
  </header>
  <header guid="{969D9ECE-58FE-4BAA-9A8B-BFA2902D5166}" dateTime="2019-01-10T11:50:26" maxSheetId="2" userName="Гатке Анастасия Владимировна" r:id="rId75" minRId="811" maxRId="815">
    <sheetIdMap count="1">
      <sheetId val="1"/>
    </sheetIdMap>
  </header>
  <header guid="{BC1931BC-0613-447E-8B52-4F09ED4F70CE}" dateTime="2019-01-10T11:51:30" maxSheetId="2" userName="Гатке Анастасия Владимировна" r:id="rId76" minRId="816" maxRId="818">
    <sheetIdMap count="1">
      <sheetId val="1"/>
    </sheetIdMap>
  </header>
  <header guid="{7665832B-8444-49C0-A573-8554C4581E87}" dateTime="2019-01-10T11:52:29" maxSheetId="2" userName="Гатке Анастасия Владимировна" r:id="rId77" minRId="819" maxRId="820">
    <sheetIdMap count="1">
      <sheetId val="1"/>
    </sheetIdMap>
  </header>
  <header guid="{9FFAD079-3648-4C7F-BEE2-B87F8575A59A}" dateTime="2019-01-10T11:55:38" maxSheetId="2" userName="Баграмова Ирина Владимировна" r:id="rId78" minRId="821" maxRId="825">
    <sheetIdMap count="1">
      <sheetId val="1"/>
    </sheetIdMap>
  </header>
  <header guid="{EFEC98AE-FC82-4D15-B6C8-88176E698133}" dateTime="2019-01-10T12:03:54" maxSheetId="2" userName="Гатке Анастасия Владимировна" r:id="rId79" minRId="826" maxRId="837">
    <sheetIdMap count="1">
      <sheetId val="1"/>
    </sheetIdMap>
  </header>
  <header guid="{AB185151-6445-4EED-928F-58C99E4DB2C4}" dateTime="2019-01-10T12:04:44" maxSheetId="2" userName="Гатке Анастасия Владимировна" r:id="rId80" minRId="838" maxRId="839">
    <sheetIdMap count="1">
      <sheetId val="1"/>
    </sheetIdMap>
  </header>
  <header guid="{C816C628-B400-4C5F-A57A-AF32AD64070C}" dateTime="2019-01-10T12:13:13" maxSheetId="2" userName="Гатке Анастасия Владимировна" r:id="rId81" minRId="840" maxRId="841">
    <sheetIdMap count="1">
      <sheetId val="1"/>
    </sheetIdMap>
  </header>
  <header guid="{83BCC1A8-49AC-4072-9B5A-A2A3B9F18AB6}" dateTime="2019-01-10T12:13:37" maxSheetId="2" userName="Гатке Анастасия Владимировна" r:id="rId82">
    <sheetIdMap count="1">
      <sheetId val="1"/>
    </sheetIdMap>
  </header>
  <header guid="{35705E90-3B2B-41DE-BCE3-0F02F91CA34B}" dateTime="2019-01-10T12:22:17" maxSheetId="2" userName="Гатке Анастасия Владимировна" r:id="rId83" minRId="842" maxRId="843">
    <sheetIdMap count="1">
      <sheetId val="1"/>
    </sheetIdMap>
  </header>
  <header guid="{EDF7C8D6-9DF5-4BEB-A120-F7667421D7DA}" dateTime="2019-01-10T12:23:50" maxSheetId="2" userName="Гатке Анастасия Владимировна" r:id="rId84" minRId="844" maxRId="845">
    <sheetIdMap count="1">
      <sheetId val="1"/>
    </sheetIdMap>
  </header>
  <header guid="{8C6BA165-27EF-47C8-B6CE-285AFFEDF598}" dateTime="2019-01-10T12:33:36" maxSheetId="2" userName="Гатке Анастасия Владимировна" r:id="rId85" minRId="846" maxRId="856">
    <sheetIdMap count="1">
      <sheetId val="1"/>
    </sheetIdMap>
  </header>
  <header guid="{ED6163FB-4832-4B24-B7E1-64ADB77BB69E}" dateTime="2019-01-10T12:34:16" maxSheetId="2" userName="Гатке Анастасия Владимировна" r:id="rId86" minRId="857" maxRId="858">
    <sheetIdMap count="1">
      <sheetId val="1"/>
    </sheetIdMap>
  </header>
  <header guid="{0E0DCD4B-83C8-4AB6-939D-FEB213116B88}" dateTime="2019-01-10T12:38:42" maxSheetId="2" userName="Гатке Анастасия Владимировна" r:id="rId87" minRId="859" maxRId="863">
    <sheetIdMap count="1">
      <sheetId val="1"/>
    </sheetIdMap>
  </header>
  <header guid="{964B2AC2-CE46-42D8-9166-20DDDE6C9022}" dateTime="2019-01-10T12:42:42" maxSheetId="2" userName="Гатке Анастасия Владимировна" r:id="rId88" minRId="864" maxRId="865">
    <sheetIdMap count="1">
      <sheetId val="1"/>
    </sheetIdMap>
  </header>
  <header guid="{88C8B6C5-CC22-4EA8-A248-D16E3C9152B1}" dateTime="2019-01-10T13:13:31" maxSheetId="2" userName="Гатке Анастасия Владимировна" r:id="rId89">
    <sheetIdMap count="1">
      <sheetId val="1"/>
    </sheetIdMap>
  </header>
  <header guid="{E75A62AF-B503-4D65-A936-AA3D2948508F}" dateTime="2019-01-10T13:36:40" maxSheetId="2" userName="Мамаева Екатерина Владиславовна" r:id="rId90" minRId="867" maxRId="893">
    <sheetIdMap count="1">
      <sheetId val="1"/>
    </sheetIdMap>
  </header>
  <header guid="{EEB36B8B-12D1-4586-8D42-79BD9C62CEFB}" dateTime="2019-01-10T13:40:57" maxSheetId="2" userName="Мамаева Екатерина Владиславовна" r:id="rId91" minRId="894" maxRId="896">
    <sheetIdMap count="1">
      <sheetId val="1"/>
    </sheetIdMap>
  </header>
  <header guid="{8E7B71F7-BFD3-47BB-BDED-6966D066DF7F}" dateTime="2019-01-10T13:41:46" maxSheetId="2" userName="Мамаева Екатерина Владиславовна" r:id="rId92">
    <sheetIdMap count="1">
      <sheetId val="1"/>
    </sheetIdMap>
  </header>
  <header guid="{8A966F29-628B-42B8-BABC-CB09C8532F39}" dateTime="2019-01-10T14:12:18" maxSheetId="2" userName="Мамаева Екатерина Владиславовна" r:id="rId93" minRId="897" maxRId="899">
    <sheetIdMap count="1">
      <sheetId val="1"/>
    </sheetIdMap>
  </header>
  <header guid="{A4206F58-C8DA-4E13-AA08-36D6903DCCEB}" dateTime="2019-01-10T14:12:55" maxSheetId="2" userName="Мамаева Екатерина Владиславовна" r:id="rId94" minRId="900">
    <sheetIdMap count="1">
      <sheetId val="1"/>
    </sheetIdMap>
  </header>
  <header guid="{FF9BDF70-9A9E-4531-958C-454F79C96224}" dateTime="2019-01-10T14:14:11" maxSheetId="2" userName="Мамаева Екатерина Владиславовна" r:id="rId95" minRId="901" maxRId="902">
    <sheetIdMap count="1">
      <sheetId val="1"/>
    </sheetIdMap>
  </header>
  <header guid="{74ABDC76-AE4A-4754-B690-9B0449FD6AF7}" dateTime="2019-01-10T14:17:34" maxSheetId="2" userName="Мамаева Екатерина Владиславовна" r:id="rId96" minRId="903" maxRId="906">
    <sheetIdMap count="1">
      <sheetId val="1"/>
    </sheetIdMap>
  </header>
  <header guid="{E6D1427E-CF41-4D86-9F8C-264F083C7088}" dateTime="2019-01-10T14:19:29" maxSheetId="2" userName="Мамаева Екатерина Владиславовна" r:id="rId97" minRId="907" maxRId="908">
    <sheetIdMap count="1">
      <sheetId val="1"/>
    </sheetIdMap>
  </header>
  <header guid="{EEEFE335-3AF4-4839-A7A5-C36449CED321}" dateTime="2019-01-10T14:19:47" maxSheetId="2" userName="Мамаева Екатерина Владиславовна" r:id="rId98">
    <sheetIdMap count="1">
      <sheetId val="1"/>
    </sheetIdMap>
  </header>
  <header guid="{1AF66C08-17D9-413C-B41E-48EAB3E58C7C}" dateTime="2019-01-10T14:20:34" maxSheetId="2" userName="Мамаева Екатерина Владиславовна" r:id="rId99">
    <sheetIdMap count="1">
      <sheetId val="1"/>
    </sheetIdMap>
  </header>
  <header guid="{0907C824-7B38-44AE-AF31-70E385DA0186}" dateTime="2019-01-10T16:25:25" maxSheetId="2" userName="Николаева Лариса Леонидовна" r:id="rId100" minRId="909" maxRId="918">
    <sheetIdMap count="1">
      <sheetId val="1"/>
    </sheetIdMap>
  </header>
  <header guid="{43F932A1-E146-48AE-9B91-249F469A7456}" dateTime="2019-01-11T11:18:52" maxSheetId="2" userName="Мамаева Екатерина Владиславовна" r:id="rId101" minRId="919" maxRId="923">
    <sheetIdMap count="1">
      <sheetId val="1"/>
    </sheetIdMap>
  </header>
  <header guid="{19EFC2E3-A8C6-46E9-B21B-6A72459ACD77}" dateTime="2019-01-11T11:20:29" maxSheetId="2" userName="Мамаева Екатерина Владиславовна" r:id="rId102" minRId="924" maxRId="927">
    <sheetIdMap count="1">
      <sheetId val="1"/>
    </sheetIdMap>
  </header>
  <header guid="{C3295CC0-ED0B-4602-8011-302808FC97DA}" dateTime="2019-01-11T11:21:19" maxSheetId="2" userName="Мамаева Екатерина Владиславовна" r:id="rId103" minRId="928" maxRId="929">
    <sheetIdMap count="1">
      <sheetId val="1"/>
    </sheetIdMap>
  </header>
  <header guid="{FA6571F4-51E6-4962-BF6A-BF08BFDC9A40}" dateTime="2019-01-11T11:21:50" maxSheetId="2" userName="Мамаева Екатерина Владиславовна" r:id="rId104" minRId="930">
    <sheetIdMap count="1">
      <sheetId val="1"/>
    </sheetIdMap>
  </header>
  <header guid="{A618F3E7-60CC-4E0B-A498-ECF6F48AE489}" dateTime="2019-01-11T11:26:49" maxSheetId="2" userName="Мамаева Екатерина Владиславовна" r:id="rId105" minRId="931" maxRId="932">
    <sheetIdMap count="1">
      <sheetId val="1"/>
    </sheetIdMap>
  </header>
  <header guid="{0F5AAF90-B7F6-4875-A2D0-809B002E510C}" dateTime="2019-01-11T11:29:38" maxSheetId="2" userName="Мамаева Екатерина Владиславовна" r:id="rId106" minRId="933">
    <sheetIdMap count="1">
      <sheetId val="1"/>
    </sheetIdMap>
  </header>
  <header guid="{7DE10465-ADDC-4D40-86A6-089F622A26B3}" dateTime="2019-01-14T12:20:24" maxSheetId="2" userName="Гатке Анастасия Владимировна" r:id="rId107" minRId="934" maxRId="935">
    <sheetIdMap count="1">
      <sheetId val="1"/>
    </sheetIdMap>
  </header>
  <header guid="{92C1F7FE-A20E-47A1-83DB-CF137AE7C8B4}" dateTime="2019-01-15T12:24:06" maxSheetId="2" userName="Забарака Максим Николаевич" r:id="rId108" minRId="937" maxRId="940">
    <sheetIdMap count="1">
      <sheetId val="1"/>
    </sheetIdMap>
  </header>
  <header guid="{A1C5AD3D-F13B-49D3-BF87-2D4CA8548BBB}" dateTime="2019-01-15T12:36:47" maxSheetId="2" userName="Буряченко Анна Александровна" r:id="rId109" minRId="941" maxRId="946">
    <sheetIdMap count="1">
      <sheetId val="1"/>
    </sheetIdMap>
  </header>
  <header guid="{20777D82-C259-4697-99E4-CFB15B4EE15D}" dateTime="2019-01-15T13:40:05" maxSheetId="2" userName="Буряченко Анна Александровна" r:id="rId110" minRId="948" maxRId="949">
    <sheetIdMap count="1">
      <sheetId val="1"/>
    </sheetIdMap>
  </header>
  <header guid="{37741CEF-9FE4-4A61-BF2D-488BDF2BC9A4}" dateTime="2019-01-15T13:53:00" maxSheetId="2" userName="Буряченко Анна Александровна" r:id="rId111" minRId="950" maxRId="954">
    <sheetIdMap count="1">
      <sheetId val="1"/>
    </sheetIdMap>
  </header>
  <header guid="{4E3DA94F-218F-4A0A-B486-E6929BB2D2A1}" dateTime="2019-01-15T13:56:15" maxSheetId="2" userName="Забарака Максим Николаевич" r:id="rId112" minRId="955" maxRId="988">
    <sheetIdMap count="1">
      <sheetId val="1"/>
    </sheetIdMap>
  </header>
  <header guid="{D7CA6D22-6166-444A-BD2B-ADBEC21B4573}" dateTime="2019-01-15T14:14:06" maxSheetId="2" userName="Буряченко Анна Александровна" r:id="rId113" minRId="989" maxRId="1000">
    <sheetIdMap count="1">
      <sheetId val="1"/>
    </sheetIdMap>
  </header>
  <header guid="{73FC3B05-21B9-486F-942F-F9284FD4E655}" dateTime="2019-01-15T14:21:50" maxSheetId="2" userName="Буряченко Анна Александровна" r:id="rId114" minRId="1001" maxRId="1006">
    <sheetIdMap count="1">
      <sheetId val="1"/>
    </sheetIdMap>
  </header>
  <header guid="{71A6B198-B30E-47A6-A2A3-0CB033AF3E67}" dateTime="2019-01-15T19:03:23" maxSheetId="2" userName="Заворотная Елена Валерьевна" r:id="rId115" minRId="1007" maxRId="1011">
    <sheetIdMap count="1">
      <sheetId val="1"/>
    </sheetIdMap>
  </header>
  <header guid="{C1003801-1422-4A37-A853-F89289BA40D5}" dateTime="2019-01-15T19:09:22" maxSheetId="2" userName="Заворотная Елена Валерьевна" r:id="rId116" minRId="1013" maxRId="1019">
    <sheetIdMap count="1">
      <sheetId val="1"/>
    </sheetIdMap>
  </header>
  <header guid="{C9CD1242-4C79-4789-9814-21F2C9C828C5}" dateTime="2019-01-15T19:11:06" maxSheetId="2" userName="Заворотная Елена Валерьевна" r:id="rId117" minRId="1020" maxRId="1021">
    <sheetIdMap count="1">
      <sheetId val="1"/>
    </sheetIdMap>
  </header>
  <header guid="{2BCDCCC6-25D2-4D8A-8267-B8488B8AA80C}" dateTime="2019-02-06T17:16:08" maxSheetId="2" userName="Забарака Максим Николаевич" r:id="rId118" minRId="1022" maxRId="1206">
    <sheetIdMap count="1">
      <sheetId val="1"/>
    </sheetIdMap>
  </header>
  <header guid="{84575B9B-50EB-488C-9B38-D845B3A42E38}" dateTime="2019-02-06T17:16:54" maxSheetId="2" userName="Забарака Максим Николаевич" r:id="rId119" minRId="1207">
    <sheetIdMap count="1">
      <sheetId val="1"/>
    </sheetIdMap>
  </header>
  <header guid="{DB26F819-AB38-4F9D-A028-5680717D484F}" dateTime="2019-02-06T17:21:37" maxSheetId="2" userName="Забарака Максим Николаевич" r:id="rId120" minRId="1208" maxRId="1223">
    <sheetIdMap count="1">
      <sheetId val="1"/>
    </sheetIdMap>
  </header>
  <header guid="{6BEA244D-C0E5-4FD7-BF79-E33844ECE3C1}" dateTime="2019-02-06T17:30:00" maxSheetId="2" userName="Забарака Максим Николаевич" r:id="rId121" minRId="1224" maxRId="1276">
    <sheetIdMap count="1">
      <sheetId val="1"/>
    </sheetIdMap>
  </header>
  <header guid="{DE6582B1-A7A8-478E-84C5-DC3CF7419CD4}" dateTime="2019-02-06T18:06:47" maxSheetId="2" userName="Заворотная Елена Валерьевна" r:id="rId122" minRId="1278" maxRId="1289">
    <sheetIdMap count="1">
      <sheetId val="1"/>
    </sheetIdMap>
  </header>
  <header guid="{E18FC3D0-8C07-4A83-A4C1-CF9A6DFE9F1C}" dateTime="2019-02-07T10:08:31" maxSheetId="2" userName="Баграмова Ирина Владимировна" r:id="rId123" minRId="1290" maxRId="1293">
    <sheetIdMap count="1">
      <sheetId val="1"/>
    </sheetIdMap>
  </header>
  <header guid="{4347CA25-DB95-40C5-A521-AAB7951A7A4F}" dateTime="2019-02-07T10:34:47" maxSheetId="2" userName="Баграмова Ирина Владимировна" r:id="rId124" minRId="1295" maxRId="1300">
    <sheetIdMap count="1">
      <sheetId val="1"/>
    </sheetIdMap>
  </header>
  <header guid="{6B0CDF77-6422-40EC-AACB-FEB3F998E989}" dateTime="2019-02-07T11:19:44" maxSheetId="2" userName="Баграмова Ирина Владимировна" r:id="rId125" minRId="1301">
    <sheetIdMap count="1">
      <sheetId val="1"/>
    </sheetIdMap>
  </header>
  <header guid="{ADC7FB18-2735-451F-ADFD-22EC429F4408}" dateTime="2019-02-07T16:33:21" maxSheetId="2" userName="Заворотная Елена Валерьевна" r:id="rId126" minRId="1302" maxRId="1303">
    <sheetIdMap count="1">
      <sheetId val="1"/>
    </sheetIdMap>
  </header>
  <header guid="{6201EBEF-B90F-454A-BCBA-8016875B0041}" dateTime="2019-02-07T16:48:02" maxSheetId="2" userName="Заворотная Елена Валерьевна" r:id="rId127">
    <sheetIdMap count="1">
      <sheetId val="1"/>
    </sheetIdMap>
  </header>
  <header guid="{E8AE01D3-4A71-48FD-9392-F2B5F46A92E5}" dateTime="2019-02-08T10:27:10" maxSheetId="2" userName="Мамаева Екатерина Владиславовна" r:id="rId128" minRId="1306" maxRId="1308">
    <sheetIdMap count="1">
      <sheetId val="1"/>
    </sheetIdMap>
  </header>
  <header guid="{2FAA07B8-DCA8-4BFE-BB26-65B267D0F3FE}" dateTime="2019-02-08T10:28:24" maxSheetId="2" userName="Мамаева Екатерина Владиславовна" r:id="rId129" minRId="1309" maxRId="1310">
    <sheetIdMap count="1">
      <sheetId val="1"/>
    </sheetIdMap>
  </header>
  <header guid="{50DB802A-2DDE-40D9-B3DF-15F7B164E270}" dateTime="2019-02-08T10:29:20" maxSheetId="2" userName="Мамаева Екатерина Владиславовна" r:id="rId130" minRId="1311" maxRId="1312">
    <sheetIdMap count="1">
      <sheetId val="1"/>
    </sheetIdMap>
  </header>
  <header guid="{E68AAC30-FA5B-4E62-A22E-082CFF828C9E}" dateTime="2019-02-08T10:29:57" maxSheetId="2" userName="Мамаева Екатерина Владиславовна" r:id="rId131" minRId="1313">
    <sheetIdMap count="1">
      <sheetId val="1"/>
    </sheetIdMap>
  </header>
  <header guid="{726696A7-8F67-4A6B-9C66-D599BEAB50B6}" dateTime="2019-02-08T10:33:46" maxSheetId="2" userName="Мамаева Екатерина Владиславовна" r:id="rId132" minRId="1314">
    <sheetIdMap count="1">
      <sheetId val="1"/>
    </sheetIdMap>
  </header>
  <header guid="{285DE367-58FA-46FD-AED8-88136577A051}" dateTime="2019-02-08T10:34:13" maxSheetId="2" userName="Мамаева Екатерина Владиславовна" r:id="rId133" minRId="1315">
    <sheetIdMap count="1">
      <sheetId val="1"/>
    </sheetIdMap>
  </header>
  <header guid="{1D5630FE-A31B-409E-89F1-DDEEBEB43840}" dateTime="2019-02-08T10:36:30" maxSheetId="2" userName="Мамаева Екатерина Владиславовна" r:id="rId134" minRId="1316" maxRId="1318">
    <sheetIdMap count="1">
      <sheetId val="1"/>
    </sheetIdMap>
  </header>
  <header guid="{2887B951-DBC8-4EFE-9C3C-45B6E62BC2AA}" dateTime="2019-02-08T10:38:45" maxSheetId="2" userName="Мамаева Екатерина Владиславовна" r:id="rId135" minRId="1319" maxRId="1320">
    <sheetIdMap count="1">
      <sheetId val="1"/>
    </sheetIdMap>
  </header>
  <header guid="{6DB9602D-D731-4BA8-BFD4-71CE25320E97}" dateTime="2019-02-08T10:39:24" maxSheetId="2" userName="Мамаева Екатерина Владиславовна" r:id="rId136" minRId="1321" maxRId="1322">
    <sheetIdMap count="1">
      <sheetId val="1"/>
    </sheetIdMap>
  </header>
  <header guid="{379A4388-053B-4E7E-881E-C99F5E015532}" dateTime="2019-02-08T11:13:44" maxSheetId="2" userName="Мамаева Екатерина Владиславовна" r:id="rId137" minRId="1323">
    <sheetIdMap count="1">
      <sheetId val="1"/>
    </sheetIdMap>
  </header>
  <header guid="{5720EE13-EB29-45CE-BF39-ED1F3A8BC3A6}" dateTime="2019-02-08T11:14:28" maxSheetId="2" userName="Мамаева Екатерина Владиславовна" r:id="rId138" minRId="1324">
    <sheetIdMap count="1">
      <sheetId val="1"/>
    </sheetIdMap>
  </header>
  <header guid="{971A0724-1224-465A-BBB0-565B4E898499}" dateTime="2019-02-08T11:25:43" maxSheetId="2" userName="Мамаева Екатерина Владиславовна" r:id="rId139" minRId="1325">
    <sheetIdMap count="1">
      <sheetId val="1"/>
    </sheetIdMap>
  </header>
  <header guid="{87A90102-068D-4285-86EF-555009B05439}" dateTime="2019-02-08T11:29:33" maxSheetId="2" userName="Мамаева Екатерина Владиславовна" r:id="rId140" minRId="1326" maxRId="1328">
    <sheetIdMap count="1">
      <sheetId val="1"/>
    </sheetIdMap>
  </header>
  <header guid="{73347B62-B327-4CF7-8340-E6A6CA32D5E9}" dateTime="2019-02-08T11:31:12" maxSheetId="2" userName="Мамаева Екатерина Владиславовна" r:id="rId141" minRId="1329">
    <sheetIdMap count="1">
      <sheetId val="1"/>
    </sheetIdMap>
  </header>
  <header guid="{41F87688-A304-43C0-B764-2EC523377193}" dateTime="2019-02-08T11:39:10" maxSheetId="2" userName="Мамаева Екатерина Владиславовна" r:id="rId142" minRId="1330">
    <sheetIdMap count="1">
      <sheetId val="1"/>
    </sheetIdMap>
  </header>
  <header guid="{6BF60A38-C3FD-42A8-9EB5-3D36D057F074}" dateTime="2019-02-08T11:55:35" maxSheetId="2" userName="Мамаева Екатерина Владиславовна" r:id="rId143" minRId="1331">
    <sheetIdMap count="1">
      <sheetId val="1"/>
    </sheetIdMap>
  </header>
  <header guid="{41896EE2-2821-4F9F-AF40-5BD1328110F5}" dateTime="2019-02-08T12:02:59" maxSheetId="2" userName="Мамаева Екатерина Владиславовна" r:id="rId144" minRId="1332">
    <sheetIdMap count="1">
      <sheetId val="1"/>
    </sheetIdMap>
  </header>
  <header guid="{9B154B40-F458-468E-B725-FD2D92AC5955}" dateTime="2019-02-08T12:11:05" maxSheetId="2" userName="Мамаева Екатерина Владиславовна" r:id="rId145" minRId="1333">
    <sheetIdMap count="1">
      <sheetId val="1"/>
    </sheetIdMap>
  </header>
  <header guid="{34437D87-CDC9-4B53-955D-E7FC441BC9B6}" dateTime="2019-02-08T12:12:01" maxSheetId="2" userName="Мамаева Екатерина Владиславовна" r:id="rId146" minRId="1334" maxRId="1335">
    <sheetIdMap count="1">
      <sheetId val="1"/>
    </sheetIdMap>
  </header>
  <header guid="{39FE83D6-50F0-4CAF-9FF6-5C27F77F3101}" dateTime="2019-02-08T12:12:22" maxSheetId="2" userName="Гатке Анастасия Владимировна" r:id="rId147" minRId="1336" maxRId="1339">
    <sheetIdMap count="1">
      <sheetId val="1"/>
    </sheetIdMap>
  </header>
  <header guid="{6707099B-CBF5-46F8-9325-5C24940F1E16}" dateTime="2019-02-08T12:16:52" maxSheetId="2" userName="Гатке Анастасия Владимировна" r:id="rId148" minRId="1341" maxRId="1345">
    <sheetIdMap count="1">
      <sheetId val="1"/>
    </sheetIdMap>
  </header>
  <header guid="{7193F7F2-3DA7-47C8-84F4-01079A995873}" dateTime="2019-02-08T12:18:28" maxSheetId="2" userName="Гатке Анастасия Владимировна" r:id="rId149" minRId="1346" maxRId="1350">
    <sheetIdMap count="1">
      <sheetId val="1"/>
    </sheetIdMap>
  </header>
  <header guid="{81DBE0EB-6997-44D0-8E74-228B42B5A93D}" dateTime="2019-02-08T12:25:38" maxSheetId="2" userName="Гатке Анастасия Владимировна" r:id="rId150" minRId="1351" maxRId="1353">
    <sheetIdMap count="1">
      <sheetId val="1"/>
    </sheetIdMap>
  </header>
  <header guid="{27B9211C-C7C8-4D7D-A4C0-4A89606F57AE}" dateTime="2019-02-08T12:37:00" maxSheetId="2" userName="Гатке Анастасия Владимировна" r:id="rId151" minRId="1354" maxRId="1355">
    <sheetIdMap count="1">
      <sheetId val="1"/>
    </sheetIdMap>
  </header>
  <header guid="{943989F7-6A15-4299-8333-BC6531E138FD}" dateTime="2019-02-08T12:52:28" maxSheetId="2" userName="Гатке Анастасия Владимировна" r:id="rId152" minRId="1356" maxRId="1363">
    <sheetIdMap count="1">
      <sheetId val="1"/>
    </sheetIdMap>
  </header>
  <header guid="{7E3BAFA0-1E74-4FFC-ACA2-EB7C72DB8082}" dateTime="2019-02-08T13:20:38" maxSheetId="2" userName="Гатке Анастасия Владимировна" r:id="rId153" minRId="1364" maxRId="1371">
    <sheetIdMap count="1">
      <sheetId val="1"/>
    </sheetIdMap>
  </header>
  <header guid="{3E0AA7F0-28F3-44A9-B62E-63D25DA02FCD}" dateTime="2019-02-08T13:26:45" maxSheetId="2" userName="Гатке Анастасия Владимировна" r:id="rId154" minRId="1372" maxRId="1373">
    <sheetIdMap count="1">
      <sheetId val="1"/>
    </sheetIdMap>
  </header>
  <header guid="{7DB9EA74-04C1-49F9-8F81-AEB77CC72439}" dateTime="2019-02-08T13:27:53" maxSheetId="2" userName="Гатке Анастасия Владимировна" r:id="rId155" minRId="1374" maxRId="1375">
    <sheetIdMap count="1">
      <sheetId val="1"/>
    </sheetIdMap>
  </header>
  <header guid="{B36A96A0-0260-4296-968F-8CB2EDBEEA97}" dateTime="2019-02-08T13:31:07" maxSheetId="2" userName="Гатке Анастасия Владимировна" r:id="rId156" minRId="1377">
    <sheetIdMap count="1">
      <sheetId val="1"/>
    </sheetIdMap>
  </header>
  <header guid="{F39C4A7C-2AAA-48D1-9430-62BA00012EAD}" dateTime="2019-02-08T13:31:26" maxSheetId="2" userName="Гатке Анастасия Владимировна" r:id="rId157" minRId="1378" maxRId="1379">
    <sheetIdMap count="1">
      <sheetId val="1"/>
    </sheetIdMap>
  </header>
  <header guid="{5C2D4C84-6A48-43D9-A46A-A42C599CDE70}" dateTime="2019-02-08T13:32:15" maxSheetId="2" userName="Гатке Анастасия Владимировна" r:id="rId158" minRId="1380" maxRId="1381">
    <sheetIdMap count="1">
      <sheetId val="1"/>
    </sheetIdMap>
  </header>
  <header guid="{6B764EA7-99D3-4173-8293-D5B369352098}" dateTime="2019-02-08T13:38:47" maxSheetId="2" userName="Гатке Анастасия Владимировна" r:id="rId159" minRId="1382" maxRId="1389">
    <sheetIdMap count="1">
      <sheetId val="1"/>
    </sheetIdMap>
  </header>
  <header guid="{CB9F8B45-5319-4480-A048-895AA2CCEE2F}" dateTime="2019-02-08T13:40:36" maxSheetId="2" userName="Гатке Анастасия Владимировна" r:id="rId160" minRId="1390" maxRId="1393">
    <sheetIdMap count="1">
      <sheetId val="1"/>
    </sheetIdMap>
  </header>
  <header guid="{5186549E-E94D-4F49-9240-D7253F79141A}" dateTime="2019-02-08T13:39:57" maxSheetId="2" userName="Мамаева Екатерина Владиславовна" r:id="rId161" minRId="1394">
    <sheetIdMap count="1">
      <sheetId val="1"/>
    </sheetIdMap>
  </header>
  <header guid="{E35D3B45-AA0F-40B8-8594-1760DAEA1A5D}" dateTime="2019-02-08T13:40:51" maxSheetId="2" userName="Мамаева Екатерина Владиславовна" r:id="rId162" minRId="1395" maxRId="1396">
    <sheetIdMap count="1">
      <sheetId val="1"/>
    </sheetIdMap>
  </header>
  <header guid="{7EFB5D64-72B4-4993-B670-16454C3A1F14}" dateTime="2019-02-08T13:42:33" maxSheetId="2" userName="Мамаева Екатерина Владиславовна" r:id="rId163" minRId="1397" maxRId="1399">
    <sheetIdMap count="1">
      <sheetId val="1"/>
    </sheetIdMap>
  </header>
  <header guid="{67386968-4E7E-4DD7-998D-A038B5690CC9}" dateTime="2019-02-08T13:43:27" maxSheetId="2" userName="Мамаева Екатерина Владиславовна" r:id="rId164" minRId="1400">
    <sheetIdMap count="1">
      <sheetId val="1"/>
    </sheetIdMap>
  </header>
  <header guid="{1788E3B6-7245-4D9B-8C16-EB0EBB07626B}" dateTime="2019-02-08T13:43:52" maxSheetId="2" userName="Мамаева Екатерина Владиславовна" r:id="rId165" minRId="1401">
    <sheetIdMap count="1">
      <sheetId val="1"/>
    </sheetIdMap>
  </header>
  <header guid="{81873BDC-18A8-4D83-B4D8-2EC385DC73C5}" dateTime="2019-02-08T13:44:14" maxSheetId="2" userName="Мамаева Екатерина Владиславовна" r:id="rId166" minRId="1402">
    <sheetIdMap count="1">
      <sheetId val="1"/>
    </sheetIdMap>
  </header>
  <header guid="{E53AB0A5-C960-4F2C-B45E-5669B221E25E}" dateTime="2019-02-08T13:44:41" maxSheetId="2" userName="Мамаева Екатерина Владиславовна" r:id="rId167" minRId="1403">
    <sheetIdMap count="1">
      <sheetId val="1"/>
    </sheetIdMap>
  </header>
  <header guid="{0359A22C-8294-4147-8FAB-FCBD5414CDA0}" dateTime="2019-02-08T13:45:00" maxSheetId="2" userName="Мамаева Екатерина Владиславовна" r:id="rId168" minRId="1404">
    <sheetIdMap count="1">
      <sheetId val="1"/>
    </sheetIdMap>
  </header>
  <header guid="{105F7714-B1FF-491B-813E-1E91717E4E6E}" dateTime="2019-02-08T13:58:45" maxSheetId="2" userName="Николаева Лариса Леонидовна" r:id="rId169" minRId="1405" maxRId="1413">
    <sheetIdMap count="1">
      <sheetId val="1"/>
    </sheetIdMap>
  </header>
  <header guid="{9D444647-85C9-414D-8A3F-8373EE3E785A}" dateTime="2019-02-08T14:13:06" maxSheetId="2" userName="Николаева Лариса Леонидовна" r:id="rId170" minRId="1414" maxRId="1418">
    <sheetIdMap count="1">
      <sheetId val="1"/>
    </sheetIdMap>
  </header>
  <header guid="{FED1DCE3-B282-4D02-8F9C-8958DF008074}" dateTime="2019-02-08T14:16:13" maxSheetId="2" userName="Мамаева Екатерина Владиславовна" r:id="rId171" minRId="1419">
    <sheetIdMap count="1">
      <sheetId val="1"/>
    </sheetIdMap>
  </header>
  <header guid="{3B08E444-37E6-459A-8B61-5258CB4306BC}" dateTime="2019-02-08T14:16:37" maxSheetId="2" userName="Мамаева Екатерина Владиславовна" r:id="rId172" minRId="1420" maxRId="1432">
    <sheetIdMap count="1">
      <sheetId val="1"/>
    </sheetIdMap>
  </header>
  <header guid="{4DC2B3D0-C8CD-4871-A441-9187B0520092}" dateTime="2019-02-08T14:17:36" maxSheetId="2" userName="Мамаева Екатерина Владиславовна" r:id="rId173" minRId="1433">
    <sheetIdMap count="1">
      <sheetId val="1"/>
    </sheetIdMap>
  </header>
  <header guid="{F5F64417-0E48-4173-8DF7-F67B699A4060}" dateTime="2019-02-08T14:18:44" maxSheetId="2" userName="Мамаева Екатерина Владиславовна" r:id="rId174" minRId="1434">
    <sheetIdMap count="1">
      <sheetId val="1"/>
    </sheetIdMap>
  </header>
  <header guid="{95D340DB-FEFD-4523-B0F5-60B5AE97B795}" dateTime="2019-02-08T14:19:35" maxSheetId="2" userName="Мамаева Екатерина Владиславовна" r:id="rId175" minRId="1435">
    <sheetIdMap count="1">
      <sheetId val="1"/>
    </sheetIdMap>
  </header>
  <header guid="{D77244D3-81B2-4D38-9A1D-580E45522B74}" dateTime="2019-02-08T14:20:30" maxSheetId="2" userName="Мамаева Екатерина Владиславовна" r:id="rId176" minRId="1436" maxRId="1437">
    <sheetIdMap count="1">
      <sheetId val="1"/>
    </sheetIdMap>
  </header>
  <header guid="{454CE08D-60E9-43B4-B3DB-E0DDA4DBCFC6}" dateTime="2019-02-08T14:20:52" maxSheetId="2" userName="Мамаева Екатерина Владиславовна" r:id="rId177" minRId="1438">
    <sheetIdMap count="1">
      <sheetId val="1"/>
    </sheetIdMap>
  </header>
  <header guid="{0A9F8EE9-A21E-4F73-BCC1-DC110B262E22}" dateTime="2019-02-08T14:21:32" maxSheetId="2" userName="Мамаева Екатерина Владиславовна" r:id="rId178" minRId="1439">
    <sheetIdMap count="1">
      <sheetId val="1"/>
    </sheetIdMap>
  </header>
  <header guid="{27A3C3E1-42AF-4335-9FA0-3B7D64286461}" dateTime="2019-02-08T14:22:27" maxSheetId="2" userName="Мамаева Екатерина Владиславовна" r:id="rId179" minRId="1440">
    <sheetIdMap count="1">
      <sheetId val="1"/>
    </sheetIdMap>
  </header>
  <header guid="{9D72FD47-4855-4B28-8DA5-B98880FAB779}" dateTime="2019-02-08T14:22:57" maxSheetId="2" userName="Мамаева Екатерина Владиславовна" r:id="rId180" minRId="1441">
    <sheetIdMap count="1">
      <sheetId val="1"/>
    </sheetIdMap>
  </header>
  <header guid="{EB01EDD0-EC3F-4592-BB90-508638DEAB78}" dateTime="2019-02-08T14:23:19" maxSheetId="2" userName="Мамаева Екатерина Владиславовна" r:id="rId181" minRId="1442">
    <sheetIdMap count="1">
      <sheetId val="1"/>
    </sheetIdMap>
  </header>
  <header guid="{49CC84EB-7393-45F0-97DD-4F18385B62C1}" dateTime="2019-02-08T14:23:38" maxSheetId="2" userName="Мамаева Екатерина Владиславовна" r:id="rId182" minRId="1443">
    <sheetIdMap count="1">
      <sheetId val="1"/>
    </sheetIdMap>
  </header>
  <header guid="{87CF3EBA-733E-4C5B-AC99-599502C9BB99}" dateTime="2019-02-08T14:23:57" maxSheetId="2" userName="Мамаева Екатерина Владиславовна" r:id="rId183" minRId="1444">
    <sheetIdMap count="1">
      <sheetId val="1"/>
    </sheetIdMap>
  </header>
  <header guid="{2D4ED523-0973-433C-9B25-D58E88DEA1BF}" dateTime="2019-02-08T14:26:21" maxSheetId="2" userName="Мамаева Екатерина Владиславовна" r:id="rId184" minRId="1445" maxRId="1446">
    <sheetIdMap count="1">
      <sheetId val="1"/>
    </sheetIdMap>
  </header>
  <header guid="{0AF8DFCD-AE02-4BC6-9610-9B20FA7C3900}" dateTime="2019-02-08T14:27:37" maxSheetId="2" userName="Мамаева Екатерина Владиславовна" r:id="rId185" minRId="1447">
    <sheetIdMap count="1">
      <sheetId val="1"/>
    </sheetIdMap>
  </header>
  <header guid="{D7F22CEE-78C5-4B72-8FC2-903399E1D490}" dateTime="2019-02-08T14:33:01" maxSheetId="2" userName="Заворотная Елена Валерьевна" r:id="rId186" minRId="1448" maxRId="1459">
    <sheetIdMap count="1">
      <sheetId val="1"/>
    </sheetIdMap>
  </header>
  <header guid="{87D48E56-3B38-41C7-A8E2-7333FBF0BD0C}" dateTime="2019-02-08T14:49:32" maxSheetId="2" userName="Николаева Лариса Леонидовна" r:id="rId187" minRId="1460" maxRId="1464">
    <sheetIdMap count="1">
      <sheetId val="1"/>
    </sheetIdMap>
  </header>
  <header guid="{49D2BD07-695E-4E8F-AC43-DF859596D7CB}" dateTime="2019-02-08T14:51:59" maxSheetId="2" userName="Буряченко Анна Александровна" r:id="rId188" minRId="1465" maxRId="1471">
    <sheetIdMap count="1">
      <sheetId val="1"/>
    </sheetIdMap>
  </header>
  <header guid="{D8C9D623-BCD0-42CF-9704-2329D9EEBE01}" dateTime="2019-02-08T15:09:40" maxSheetId="2" userName="Буряченко Анна Александровна" r:id="rId189" minRId="1472" maxRId="1476">
    <sheetIdMap count="1">
      <sheetId val="1"/>
    </sheetIdMap>
  </header>
  <header guid="{897D91A1-B187-4F4F-91BB-54722C87FBA4}" dateTime="2019-02-08T15:15:59" maxSheetId="2" userName="Буряченко Анна Александровна" r:id="rId190" minRId="1477" maxRId="1485">
    <sheetIdMap count="1">
      <sheetId val="1"/>
    </sheetIdMap>
  </header>
  <header guid="{07B3F2CC-1EE4-4A9B-A216-8608DB0F2AA2}" dateTime="2019-02-08T15:16:10" maxSheetId="2" userName="Баграмова Ирина Владимировна" r:id="rId191" minRId="1486" maxRId="1494">
    <sheetIdMap count="1">
      <sheetId val="1"/>
    </sheetIdMap>
  </header>
  <header guid="{7B8ADC85-3472-4F2A-9C52-E4F5C2240C7F}" dateTime="2019-02-08T15:45:57" maxSheetId="2" userName="Буряченко Анна Александровна" r:id="rId192" minRId="1495" maxRId="1504">
    <sheetIdMap count="1">
      <sheetId val="1"/>
    </sheetIdMap>
  </header>
  <header guid="{2F4FC013-B8E5-4C6C-83E4-EC75213C666F}" dateTime="2019-02-11T15:21:40" maxSheetId="2" userName="Буряченко Анна Александровна" r:id="rId193" minRId="1505" maxRId="1516">
    <sheetIdMap count="1">
      <sheetId val="1"/>
    </sheetIdMap>
  </header>
  <header guid="{1FCFCC15-FFD6-45CC-88CF-452CCB7887A1}" dateTime="2019-02-11T15:22:27" maxSheetId="2" userName="Буряченко Анна Александровна" r:id="rId194" minRId="1518">
    <sheetIdMap count="1">
      <sheetId val="1"/>
    </sheetIdMap>
  </header>
  <header guid="{129091DF-9C59-45D5-8B7B-6D77E51AE4DD}" dateTime="2019-02-12T12:48:17" maxSheetId="2" userName="Забарака Максим Николаевич" r:id="rId195" minRId="1519" maxRId="1552">
    <sheetIdMap count="1">
      <sheetId val="1"/>
    </sheetIdMap>
  </header>
  <header guid="{ADFDC375-0ED3-4604-B0B8-867915306877}" dateTime="2019-02-12T12:50:32" maxSheetId="2" userName="Забарака Максим Николаевич" r:id="rId196" minRId="1553" maxRId="1554">
    <sheetIdMap count="1">
      <sheetId val="1"/>
    </sheetIdMap>
  </header>
  <header guid="{910DD7D9-AD03-4E2E-9ECA-49EEDD58E8CA}" dateTime="2019-02-12T12:52:15" maxSheetId="2" userName="Забарака Максим Николаевич" r:id="rId197" minRId="1555" maxRId="1557">
    <sheetIdMap count="1">
      <sheetId val="1"/>
    </sheetIdMap>
  </header>
  <header guid="{8130AD57-356D-4DDC-986D-E1D90CFE8398}" dateTime="2019-02-12T12:54:15" maxSheetId="2" userName="Забарака Максим Николаевич" r:id="rId198" minRId="1558">
    <sheetIdMap count="1">
      <sheetId val="1"/>
    </sheetIdMap>
  </header>
  <header guid="{E475DB4A-D480-4023-BA2A-D9CD3013F949}" dateTime="2019-02-12T14:08:18" maxSheetId="2" userName="Хохлов Антон Александрович" r:id="rId199" minRId="1559">
    <sheetIdMap count="1">
      <sheetId val="1"/>
    </sheetIdMap>
  </header>
  <header guid="{C587CFBD-7D43-4C81-8D45-C677D3555F25}" dateTime="2019-02-12T14:08:33" maxSheetId="2" userName="Хохлов Антон Александрович" r:id="rId200" minRId="1561">
    <sheetIdMap count="1">
      <sheetId val="1"/>
    </sheetIdMap>
  </header>
  <header guid="{E0AFCDC1-8C51-4DA7-8982-A1FA2B765304}" dateTime="2019-03-11T15:54:55" maxSheetId="2" userName="Буряченко Анна Александровна" r:id="rId201" minRId="1562" maxRId="1758">
    <sheetIdMap count="1">
      <sheetId val="1"/>
    </sheetIdMap>
  </header>
  <header guid="{D750EED7-954C-4219-A8C0-8CBDE5053DB9}" dateTime="2019-03-11T16:04:12" maxSheetId="2" userName="Гатке Анастасия Владимировна" r:id="rId202" minRId="1759" maxRId="1763">
    <sheetIdMap count="1">
      <sheetId val="1"/>
    </sheetIdMap>
  </header>
  <header guid="{6D9B82E2-9AF8-49AA-AED3-4BD72270E4AC}" dateTime="2019-03-11T16:05:06" maxSheetId="2" userName="Мамаева Екатерина Владиславовна" r:id="rId203" minRId="1764">
    <sheetIdMap count="1">
      <sheetId val="1"/>
    </sheetIdMap>
  </header>
  <header guid="{4772FC04-9DC3-4D78-94A0-D1C2189B1B60}" dateTime="2019-03-11T16:09:23" maxSheetId="2" userName="Буряченко Анна Александровна" r:id="rId204" minRId="1765" maxRId="1771">
    <sheetIdMap count="1">
      <sheetId val="1"/>
    </sheetIdMap>
  </header>
  <header guid="{431D0A09-49CF-460B-9FA7-8760787DAF13}" dateTime="2019-03-11T16:08:40" maxSheetId="2" userName="Гатке Анастасия Владимировна" r:id="rId205" minRId="1772" maxRId="1773">
    <sheetIdMap count="1">
      <sheetId val="1"/>
    </sheetIdMap>
  </header>
  <header guid="{3C75EB5B-ADC3-404A-AA9C-2BB7C5BE22B5}" dateTime="2019-03-11T16:11:08" maxSheetId="2" userName="Мамаева Екатерина Владиславовна" r:id="rId206" minRId="1774" maxRId="1776">
    <sheetIdMap count="1">
      <sheetId val="1"/>
    </sheetIdMap>
  </header>
  <header guid="{6CB921A9-1403-4FD2-AE83-582BC841784F}" dateTime="2019-03-11T16:13:06" maxSheetId="2" userName="Гатке Анастасия Владимировна" r:id="rId207" minRId="1777" maxRId="1780">
    <sheetIdMap count="1">
      <sheetId val="1"/>
    </sheetIdMap>
  </header>
  <header guid="{01A9C735-72F7-4246-8FD7-942ACA21CDBA}" dateTime="2019-03-11T16:17:43" maxSheetId="2" userName="Мамаева Екатерина Владиславовна" r:id="rId208" minRId="1781">
    <sheetIdMap count="1">
      <sheetId val="1"/>
    </sheetIdMap>
  </header>
  <header guid="{C0CF295C-40A5-4337-86B6-0220994FF09E}" dateTime="2019-03-11T16:35:41" maxSheetId="2" userName="Мамаева Екатерина Владиславовна" r:id="rId209" minRId="1782" maxRId="1786">
    <sheetIdMap count="1">
      <sheetId val="1"/>
    </sheetIdMap>
  </header>
  <header guid="{7038C744-86F7-47CF-9FCD-8CF035741BA8}" dateTime="2019-03-11T16:38:47" maxSheetId="2" userName="Мамаева Екатерина Владиславовна" r:id="rId210" minRId="1787" maxRId="1792">
    <sheetIdMap count="1">
      <sheetId val="1"/>
    </sheetIdMap>
  </header>
  <header guid="{974D1226-DD41-46DF-A65F-F01DEBB98D52}" dateTime="2019-03-11T16:40:03" maxSheetId="2" userName="Мамаева Екатерина Владиславовна" r:id="rId211" minRId="1793" maxRId="1796">
    <sheetIdMap count="1">
      <sheetId val="1"/>
    </sheetIdMap>
  </header>
  <header guid="{FF555B71-A2CA-4455-858E-CFA6E07B50D9}" dateTime="2019-03-11T16:40:16" maxSheetId="2" userName="Мамаева Екатерина Владиславовна" r:id="rId212" minRId="1797">
    <sheetIdMap count="1">
      <sheetId val="1"/>
    </sheetIdMap>
  </header>
  <header guid="{8C8A2B12-8B39-445C-8917-D772ACA39131}" dateTime="2019-03-11T16:40:43" maxSheetId="2" userName="Мамаева Екатерина Владиславовна" r:id="rId213" minRId="1798">
    <sheetIdMap count="1">
      <sheetId val="1"/>
    </sheetIdMap>
  </header>
  <header guid="{FAFC8FA2-21A1-4360-85F5-39D9C1C02B80}" dateTime="2019-03-11T16:42:15" maxSheetId="2" userName="Мамаева Екатерина Владиславовна" r:id="rId214" minRId="1799">
    <sheetIdMap count="1">
      <sheetId val="1"/>
    </sheetIdMap>
  </header>
  <header guid="{60F24019-23B4-4948-B965-E279E092527A}" dateTime="2019-03-11T16:49:15" maxSheetId="2" userName="Мамаева Екатерина Владиславовна" r:id="rId215" minRId="1800" maxRId="1801">
    <sheetIdMap count="1">
      <sheetId val="1"/>
    </sheetIdMap>
  </header>
  <header guid="{E495A680-E486-4FBF-BE96-3F5F2C1537B2}" dateTime="2019-03-11T16:50:07" maxSheetId="2" userName="Мамаева Екатерина Владиславовна" r:id="rId216" minRId="1802" maxRId="1803">
    <sheetIdMap count="1">
      <sheetId val="1"/>
    </sheetIdMap>
  </header>
  <header guid="{FFC642C7-4D4D-4DCB-B760-4153776B210D}" dateTime="2019-03-11T16:55:44" maxSheetId="2" userName="Мамаева Екатерина Владиславовна" r:id="rId217" minRId="1804">
    <sheetIdMap count="1">
      <sheetId val="1"/>
    </sheetIdMap>
  </header>
  <header guid="{93474EC2-3E9C-4BE7-B252-309BA8326203}" dateTime="2019-03-11T16:57:56" maxSheetId="2" userName="Мамаева Екатерина Владиславовна" r:id="rId218" minRId="1805" maxRId="1807">
    <sheetIdMap count="1">
      <sheetId val="1"/>
    </sheetIdMap>
  </header>
  <header guid="{541FF408-8768-4778-96C6-2F7E158F5668}" dateTime="2019-03-11T16:58:40" maxSheetId="2" userName="Мамаева Екатерина Владиславовна" r:id="rId219" minRId="1808">
    <sheetIdMap count="1">
      <sheetId val="1"/>
    </sheetIdMap>
  </header>
  <header guid="{F9431819-B151-4019-80DC-C6D583072815}" dateTime="2019-03-11T16:59:37" maxSheetId="2" userName="Мамаева Екатерина Владиславовна" r:id="rId220" minRId="1809" maxRId="1810">
    <sheetIdMap count="1">
      <sheetId val="1"/>
    </sheetIdMap>
  </header>
  <header guid="{9FB9877E-22E2-4C1E-9AA5-0CE039C856C6}" dateTime="2019-03-11T17:01:22" maxSheetId="2" userName="Гатке Анастасия Владимировна" r:id="rId221" minRId="1811" maxRId="1813">
    <sheetIdMap count="1">
      <sheetId val="1"/>
    </sheetIdMap>
  </header>
  <header guid="{EB5FBB0B-78B6-4C5B-AA47-8EDB11DA3CBE}" dateTime="2019-03-11T17:02:05" maxSheetId="2" userName="Гатке Анастасия Владимировна" r:id="rId222" minRId="1814">
    <sheetIdMap count="1">
      <sheetId val="1"/>
    </sheetIdMap>
  </header>
  <header guid="{42490EBC-C742-4553-9998-A99B5B7AD525}" dateTime="2019-03-11T17:02:20" maxSheetId="2" userName="Гатке Анастасия Владимировна" r:id="rId223" minRId="1815" maxRId="1816">
    <sheetIdMap count="1">
      <sheetId val="1"/>
    </sheetIdMap>
  </header>
  <header guid="{86A3A0B6-A47C-48C2-BBCE-C26E587103AD}" dateTime="2019-03-11T17:03:10" maxSheetId="2" userName="Мамаева Екатерина Владиславовна" r:id="rId224" minRId="1817">
    <sheetIdMap count="1">
      <sheetId val="1"/>
    </sheetIdMap>
  </header>
  <header guid="{47229B0E-7499-4C45-B0B8-7F1F44726295}" dateTime="2019-03-11T17:03:14" maxSheetId="2" userName="Гатке Анастасия Владимировна" r:id="rId225" minRId="1818">
    <sheetIdMap count="1">
      <sheetId val="1"/>
    </sheetIdMap>
  </header>
  <header guid="{7C6FC1BA-A583-4218-B66A-4248EFF0D0AC}" dateTime="2019-03-11T17:04:20" maxSheetId="2" userName="Мамаева Екатерина Владиславовна" r:id="rId226" minRId="1819">
    <sheetIdMap count="1">
      <sheetId val="1"/>
    </sheetIdMap>
  </header>
  <header guid="{CCF8AD23-233C-4CF5-929A-5A555AD13F13}" dateTime="2019-03-11T17:05:42" maxSheetId="2" userName="Мамаева Екатерина Владиславовна" r:id="rId227" minRId="1820">
    <sheetIdMap count="1">
      <sheetId val="1"/>
    </sheetIdMap>
  </header>
  <header guid="{6FAA1025-BAF0-46A5-8674-B2CF9E37A8C4}" dateTime="2019-03-11T17:06:46" maxSheetId="2" userName="Гатке Анастасия Владимировна" r:id="rId228" minRId="1821" maxRId="1825">
    <sheetIdMap count="1">
      <sheetId val="1"/>
    </sheetIdMap>
  </header>
  <header guid="{B2A9D4D3-BBD4-428A-A030-ED12FCAE4F94}" dateTime="2019-03-11T17:06:51" maxSheetId="2" userName="Мамаева Екатерина Владиславовна" r:id="rId229" minRId="1826">
    <sheetIdMap count="1">
      <sheetId val="1"/>
    </sheetIdMap>
  </header>
  <header guid="{35D29494-FDD6-4641-B682-A4995AB7B5DA}" dateTime="2019-03-11T17:07:19" maxSheetId="2" userName="Мамаева Екатерина Владиславовна" r:id="rId230" minRId="1827">
    <sheetIdMap count="1">
      <sheetId val="1"/>
    </sheetIdMap>
  </header>
  <header guid="{CA664B5C-E18A-4A2C-A9DB-14B265A5A212}" dateTime="2019-03-11T17:07:59" maxSheetId="2" userName="Гатке Анастасия Владимировна" r:id="rId231" minRId="1828" maxRId="1832">
    <sheetIdMap count="1">
      <sheetId val="1"/>
    </sheetIdMap>
  </header>
  <header guid="{C69F7AA8-4E89-4B9B-B87E-0A0A48A448EB}" dateTime="2019-03-11T17:09:03" maxSheetId="2" userName="Гатке Анастасия Владимировна" r:id="rId232" minRId="1833" maxRId="1834">
    <sheetIdMap count="1">
      <sheetId val="1"/>
    </sheetIdMap>
  </header>
  <header guid="{C572870C-55F1-4449-AD00-A79C60DE74C2}" dateTime="2019-03-11T17:10:16" maxSheetId="2" userName="Мамаева Екатерина Владиславовна" r:id="rId233" minRId="1835">
    <sheetIdMap count="1">
      <sheetId val="1"/>
    </sheetIdMap>
  </header>
  <header guid="{ACCFCC01-D429-4FD2-AB76-BF6D03D5F27D}" dateTime="2019-03-11T17:12:19" maxSheetId="2" userName="Мамаева Екатерина Владиславовна" r:id="rId234" minRId="1836">
    <sheetIdMap count="1">
      <sheetId val="1"/>
    </sheetIdMap>
  </header>
  <header guid="{EC6A0F79-65BB-4B9B-93B2-B21C89D59F75}" dateTime="2019-03-11T17:13:28" maxSheetId="2" userName="Гатке Анастасия Владимировна" r:id="rId235" minRId="1837" maxRId="1838">
    <sheetIdMap count="1">
      <sheetId val="1"/>
    </sheetIdMap>
  </header>
  <header guid="{782A3EDC-760C-45B1-A127-1BDA85F5C2FA}" dateTime="2019-03-11T17:26:16" maxSheetId="2" userName="Заворотная Елена Валерьевна" r:id="rId236" minRId="1839" maxRId="1850">
    <sheetIdMap count="1">
      <sheetId val="1"/>
    </sheetIdMap>
  </header>
  <header guid="{FC44F45D-F0A5-49EA-A3A0-4C0F036BE68C}" dateTime="2019-03-11T18:50:42" maxSheetId="2" userName="Забарака Максим Николаевич" r:id="rId237" minRId="1852" maxRId="1854">
    <sheetIdMap count="1">
      <sheetId val="1"/>
    </sheetIdMap>
  </header>
  <header guid="{146B149A-F61C-4446-962A-E3E86F76E49C}" dateTime="2019-03-11T18:52:13" maxSheetId="2" userName="Забарака Максим Николаевич" r:id="rId238" minRId="1856" maxRId="1857">
    <sheetIdMap count="1">
      <sheetId val="1"/>
    </sheetIdMap>
  </header>
  <header guid="{ED9009B5-DDA9-4291-AF8A-302BBC3B08EB}" dateTime="2019-03-11T18:53:01" maxSheetId="2" userName="Забарака Максим Николаевич" r:id="rId239" minRId="1858">
    <sheetIdMap count="1">
      <sheetId val="1"/>
    </sheetIdMap>
  </header>
  <header guid="{6A19F777-2468-48C1-AF6F-3615EDAB0FDE}" dateTime="2019-03-12T14:40:13" maxSheetId="2" userName="Забарака Максим Николаевич" r:id="rId240" minRId="1859" maxRId="1892">
    <sheetIdMap count="1">
      <sheetId val="1"/>
    </sheetIdMap>
  </header>
  <header guid="{EF684B47-47DD-4A06-8EF5-381C5A3E27BF}" dateTime="2019-03-12T14:41:17" maxSheetId="2" userName="Забарака Максим Николаевич" r:id="rId241" minRId="1894">
    <sheetIdMap count="1">
      <sheetId val="1"/>
    </sheetIdMap>
  </header>
  <header guid="{E9407E71-DFE4-4462-921D-BB17CC41A3A8}" dateTime="2019-03-12T14:41:58" maxSheetId="2" userName="Буряченко Анна Александровна" r:id="rId242" minRId="1895" maxRId="1899">
    <sheetIdMap count="1">
      <sheetId val="1"/>
    </sheetIdMap>
  </header>
  <header guid="{77FF9A2E-0567-458E-B3EF-F4539110D56E}" dateTime="2019-03-12T14:46:02" maxSheetId="2" userName="Буряченко Анна Александровна" r:id="rId243" minRId="1901" maxRId="1912">
    <sheetIdMap count="1">
      <sheetId val="1"/>
    </sheetIdMap>
  </header>
  <header guid="{73F54C11-F9F4-4B05-86F4-66ADBC6085E4}" dateTime="2019-03-12T14:48:24" maxSheetId="2" userName="Буряченко Анна Александровна" r:id="rId244" minRId="1913" maxRId="1920">
    <sheetIdMap count="1">
      <sheetId val="1"/>
    </sheetIdMap>
  </header>
  <header guid="{02FC0703-0D58-485D-B42F-22A148967FF4}" dateTime="2019-03-12T17:12:49" maxSheetId="2" userName="Заворотная Елена Валерьевна" r:id="rId245" minRId="1921" maxRId="1922">
    <sheetIdMap count="1">
      <sheetId val="1"/>
    </sheetIdMap>
  </header>
  <header guid="{660F148E-9B58-4428-BBB6-FB23D2499762}" dateTime="2019-03-12T17:15:29" maxSheetId="2" userName="Николаева Лариса Леонидовна" r:id="rId246" minRId="1924" maxRId="1929">
    <sheetIdMap count="1">
      <sheetId val="1"/>
    </sheetIdMap>
  </header>
  <header guid="{9DA43C59-82EC-46E8-B073-C35FF1EE688E}" dateTime="2019-03-12T17:33:25" maxSheetId="2" userName="Николаева Лариса Леонидовна" r:id="rId247" minRId="1930" maxRId="1934">
    <sheetIdMap count="1">
      <sheetId val="1"/>
    </sheetIdMap>
  </header>
  <header guid="{E72B7312-808C-494F-93E1-43D00A6A0625}" dateTime="2019-03-12T17:35:49" maxSheetId="2" userName="Николаева Лариса Леонидовна" r:id="rId248" minRId="1935" maxRId="1939">
    <sheetIdMap count="1">
      <sheetId val="1"/>
    </sheetIdMap>
  </header>
  <header guid="{2CB5B6BE-3B27-4396-AECD-C00C33EE443A}" dateTime="2019-03-12T17:40:32" maxSheetId="2" userName="Николаева Лариса Леонидовна" r:id="rId249" minRId="1940" maxRId="1944">
    <sheetIdMap count="1">
      <sheetId val="1"/>
    </sheetIdMap>
  </header>
  <header guid="{FA98CF8E-4B66-4316-BB32-35135B4E18E4}" dateTime="2019-03-13T10:38:56" maxSheetId="2" userName="Баграмова Ирина Владимировна" r:id="rId250" minRId="1945" maxRId="1952">
    <sheetIdMap count="1">
      <sheetId val="1"/>
    </sheetIdMap>
  </header>
  <header guid="{3FC6C45A-4041-4939-97BD-E404E85FA9DA}" dateTime="2019-03-13T10:45:40" maxSheetId="2" userName="Баграмова Ирина Владимировна" r:id="rId251" minRId="1954">
    <sheetIdMap count="1">
      <sheetId val="1"/>
    </sheetIdMap>
  </header>
  <header guid="{BA5928E1-466D-4AF4-B4B2-E8B49F262D3D}" dateTime="2019-03-13T14:36:54" maxSheetId="2" userName="Гатке Анастасия Владимировна" r:id="rId252" minRId="1955" maxRId="1970">
    <sheetIdMap count="1">
      <sheetId val="1"/>
    </sheetIdMap>
  </header>
  <header guid="{8B974AE4-DD5A-4EAB-8FB2-EBD8AD7E9157}" dateTime="2019-03-13T14:37:34" maxSheetId="2" userName="Гатке Анастасия Владимировна" r:id="rId253" minRId="1971" maxRId="1972">
    <sheetIdMap count="1">
      <sheetId val="1"/>
    </sheetIdMap>
  </header>
  <header guid="{2A4B295B-D2E0-4433-A437-FB30F1C9158E}" dateTime="2019-03-13T14:38:57" maxSheetId="2" userName="Гатке Анастасия Владимировна" r:id="rId254" minRId="1973" maxRId="1975">
    <sheetIdMap count="1">
      <sheetId val="1"/>
    </sheetIdMap>
  </header>
  <header guid="{ED0CD25D-A783-4FCA-AF71-888F545B9DF8}" dateTime="2019-03-13T14:40:53" maxSheetId="2" userName="Гатке Анастасия Владимировна" r:id="rId255" minRId="1976" maxRId="1979">
    <sheetIdMap count="1">
      <sheetId val="1"/>
    </sheetIdMap>
  </header>
  <header guid="{9042D2BE-037D-4CB1-AE47-46870F7C0AE9}" dateTime="2019-03-13T17:25:48" maxSheetId="2" userName="Забарака Максим Николаевич" r:id="rId256">
    <sheetIdMap count="1">
      <sheetId val="1"/>
    </sheetIdMap>
  </header>
  <header guid="{453A6A65-4330-4DE9-8AE9-DEDAA8019239}" dateTime="2019-04-08T18:04:16" maxSheetId="2" userName="Забарака Максим Николаевич" r:id="rId257" minRId="1981" maxRId="2171">
    <sheetIdMap count="1">
      <sheetId val="1"/>
    </sheetIdMap>
  </header>
  <header guid="{C37164A4-973F-40DB-BB19-530BDA2AD84F}" dateTime="2019-04-09T09:45:02" maxSheetId="2" userName="Гатке Анастасия Владимировна" r:id="rId258" minRId="2172" maxRId="2174">
    <sheetIdMap count="1">
      <sheetId val="1"/>
    </sheetIdMap>
  </header>
  <header guid="{E188E194-C99A-48B1-A6B2-DCF6F82FA226}" dateTime="2019-04-09T10:24:13" maxSheetId="2" userName="Гатке Анастасия Владимировна" r:id="rId259" minRId="2175" maxRId="2178">
    <sheetIdMap count="1">
      <sheetId val="1"/>
    </sheetIdMap>
  </header>
  <header guid="{5EBD74EC-2251-4072-936F-74EAD14517B2}" dateTime="2019-04-09T10:25:22" maxSheetId="2" userName="Забарака Максим Николаевич" r:id="rId260" minRId="2179" maxRId="2181">
    <sheetIdMap count="1">
      <sheetId val="1"/>
    </sheetIdMap>
  </header>
  <header guid="{9002D6B1-FE82-42AF-A803-202098E0872C}" dateTime="2019-04-09T10:25:49" maxSheetId="2" userName="Гатке Анастасия Владимировна" r:id="rId261" minRId="2182">
    <sheetIdMap count="1">
      <sheetId val="1"/>
    </sheetIdMap>
  </header>
  <header guid="{0C577DC3-16E0-482B-8628-1F3E3AFBF964}" dateTime="2019-04-09T10:27:55" maxSheetId="2" userName="Гатке Анастасия Владимировна" r:id="rId262" minRId="2183" maxRId="2184">
    <sheetIdMap count="1">
      <sheetId val="1"/>
    </sheetIdMap>
  </header>
  <header guid="{0CD1AC3F-7992-458A-B165-C06BE89DCAB2}" dateTime="2019-04-09T10:51:18" maxSheetId="2" userName="Забарака Максим Николаевич" r:id="rId263" minRId="2185" maxRId="2186">
    <sheetIdMap count="1">
      <sheetId val="1"/>
    </sheetIdMap>
  </header>
  <header guid="{643506D0-B1B4-4317-B724-783F003C0353}" dateTime="2019-04-09T11:11:19" maxSheetId="2" userName="Мамаева Екатерина Владиславовна" r:id="rId264">
    <sheetIdMap count="1">
      <sheetId val="1"/>
    </sheetIdMap>
  </header>
  <header guid="{FEF0A754-B87C-41B2-9B3C-FE670A5AA352}" dateTime="2019-04-09T11:12:07" maxSheetId="2" userName="Мамаева Екатерина Владиславовна" r:id="rId265" minRId="2188">
    <sheetIdMap count="1">
      <sheetId val="1"/>
    </sheetIdMap>
  </header>
  <header guid="{E3C7A747-75C7-43AD-BBEB-DC86B36ADC37}" dateTime="2019-04-09T11:13:27" maxSheetId="2" userName="Мамаева Екатерина Владиславовна" r:id="rId266" minRId="2189" maxRId="2194">
    <sheetIdMap count="1">
      <sheetId val="1"/>
    </sheetIdMap>
  </header>
  <header guid="{DD336222-4904-4BA6-B72F-67A5B941F2D1}" dateTime="2019-04-09T11:54:00" maxSheetId="2" userName="Баграмова Ирина Владимировна" r:id="rId267" minRId="2195">
    <sheetIdMap count="1">
      <sheetId val="1"/>
    </sheetIdMap>
  </header>
  <header guid="{345DC820-E657-49BF-8E14-0A84C444E33B}" dateTime="2019-04-09T12:03:18" maxSheetId="2" userName="Заворотная Елена Валерьевна" r:id="rId268" minRId="2196" maxRId="2209">
    <sheetIdMap count="1">
      <sheetId val="1"/>
    </sheetIdMap>
  </header>
  <header guid="{04A1843E-2938-480C-B415-2FA106D1F77B}" dateTime="2019-04-09T12:04:44" maxSheetId="2" userName="Заворотная Елена Валерьевна" r:id="rId269" minRId="2210">
    <sheetIdMap count="1">
      <sheetId val="1"/>
    </sheetIdMap>
  </header>
  <header guid="{B432A65B-BA04-4149-B363-67B9CFAF85A8}" dateTime="2019-04-09T12:12:45" maxSheetId="2" userName="Баграмова Ирина Владимировна" r:id="rId270" minRId="2211" maxRId="2217">
    <sheetIdMap count="1">
      <sheetId val="1"/>
    </sheetIdMap>
  </header>
  <header guid="{4137C6EE-80DD-409F-80C9-38840A4CCA87}" dateTime="2019-04-09T12:19:08" maxSheetId="2" userName="Баграмова Ирина Владимировна" r:id="rId271" minRId="2218" maxRId="2219">
    <sheetIdMap count="1">
      <sheetId val="1"/>
    </sheetIdMap>
  </header>
  <header guid="{E6E8A1B7-2628-4952-8CE9-A8EB07A5CD9D}" dateTime="2019-04-09T12:49:01" maxSheetId="2" userName="Николаева Лариса Леонидовна" r:id="rId272" minRId="2220" maxRId="2228">
    <sheetIdMap count="1">
      <sheetId val="1"/>
    </sheetIdMap>
  </header>
  <header guid="{78F61EDF-085F-42AE-8178-B457C58C74FA}" dateTime="2019-04-09T12:55:40" maxSheetId="2" userName="Николаева Лариса Леонидовна" r:id="rId273" minRId="2229" maxRId="2233">
    <sheetIdMap count="1">
      <sheetId val="1"/>
    </sheetIdMap>
  </header>
  <header guid="{80890E17-D59A-49B2-BBC0-434D7B30D8B9}" dateTime="2019-04-09T13:05:48" maxSheetId="2" userName="Забарака Максим Николаевич" r:id="rId274" minRId="2234" maxRId="2306">
    <sheetIdMap count="1">
      <sheetId val="1"/>
    </sheetIdMap>
  </header>
  <header guid="{1FCE81CE-AD6B-4998-93CB-1743CBF65882}" dateTime="2019-04-09T13:05:51" maxSheetId="2" userName="Николаева Лариса Леонидовна" r:id="rId275" minRId="2308" maxRId="2312">
    <sheetIdMap count="1">
      <sheetId val="1"/>
    </sheetIdMap>
  </header>
  <header guid="{6DB1C5E4-6DD7-489F-92DF-B1829FEE000E}" dateTime="2019-04-09T14:18:44" maxSheetId="2" userName="Мамаева Екатерина Владиславовна" r:id="rId276" minRId="2313" maxRId="2315">
    <sheetIdMap count="1">
      <sheetId val="1"/>
    </sheetIdMap>
  </header>
  <header guid="{F6E908B2-60BC-4ECA-875B-C5811A112C29}" dateTime="2019-04-09T14:22:44" maxSheetId="2" userName="Гатке Анастасия Владимировна" r:id="rId277" minRId="2316" maxRId="2317">
    <sheetIdMap count="1">
      <sheetId val="1"/>
    </sheetIdMap>
  </header>
  <header guid="{5E414B52-E64A-45A8-AEF2-0FD8F8C768F0}" dateTime="2019-04-09T14:30:03" maxSheetId="2" userName="Гатке Анастасия Владимировна" r:id="rId278" minRId="2318" maxRId="2324">
    <sheetIdMap count="1">
      <sheetId val="1"/>
    </sheetIdMap>
  </header>
  <header guid="{060A01A5-7BF4-4335-AA4F-71F6B209E21C}" dateTime="2019-04-09T14:30:13" maxSheetId="2" userName="Мамаева Екатерина Владиславовна" r:id="rId279" minRId="2325" maxRId="2331">
    <sheetIdMap count="1">
      <sheetId val="1"/>
    </sheetIdMap>
  </header>
  <header guid="{987D2AA1-7CE8-4A66-B23D-C5D34C3033AA}" dateTime="2019-04-09T14:30:38" maxSheetId="2" userName="Гатке Анастасия Владимировна" r:id="rId280" minRId="2332" maxRId="2333">
    <sheetIdMap count="1">
      <sheetId val="1"/>
    </sheetIdMap>
  </header>
  <header guid="{7D4DE7D3-85FD-4D16-BB4D-439363625DE6}" dateTime="2019-04-09T14:31:39" maxSheetId="2" userName="Мамаева Екатерина Владиславовна" r:id="rId281" minRId="2334" maxRId="2337">
    <sheetIdMap count="1">
      <sheetId val="1"/>
    </sheetIdMap>
  </header>
  <header guid="{9ED458F1-AE62-454D-A374-F39185195A8F}" dateTime="2019-04-09T14:31:53" maxSheetId="2" userName="Гатке Анастасия Владимировна" r:id="rId282" minRId="2338" maxRId="2341">
    <sheetIdMap count="1">
      <sheetId val="1"/>
    </sheetIdMap>
  </header>
  <header guid="{22313672-9C35-4EA3-9871-83D1CBDDD584}" dateTime="2019-04-09T14:32:36" maxSheetId="2" userName="Мамаева Екатерина Владиславовна" r:id="rId283" minRId="2342" maxRId="2343">
    <sheetIdMap count="1">
      <sheetId val="1"/>
    </sheetIdMap>
  </header>
  <header guid="{8A111AE8-D8DF-4BC3-886A-D8338C7BEA41}" dateTime="2019-04-09T14:32:46" maxSheetId="2" userName="Мамаева Екатерина Владиславовна" r:id="rId284" minRId="2344">
    <sheetIdMap count="1">
      <sheetId val="1"/>
    </sheetIdMap>
  </header>
  <header guid="{A1EC757F-74E8-4318-8E97-6F734E2E1916}" dateTime="2019-04-09T14:34:27" maxSheetId="2" userName="Мамаева Екатерина Владиславовна" r:id="rId285" minRId="2345" maxRId="2347">
    <sheetIdMap count="1">
      <sheetId val="1"/>
    </sheetIdMap>
  </header>
  <header guid="{3AD2F6CF-5656-471C-B663-997FF9E05151}" dateTime="2019-04-09T14:35:07" maxSheetId="2" userName="Мамаева Екатерина Владиславовна" r:id="rId286">
    <sheetIdMap count="1">
      <sheetId val="1"/>
    </sheetIdMap>
  </header>
  <header guid="{6C2E8251-1C35-4646-B2FC-D166CF688B7B}" dateTime="2019-04-09T14:41:46" maxSheetId="2" userName="Заворотная Елена Валерьевна" r:id="rId287" minRId="2348">
    <sheetIdMap count="1">
      <sheetId val="1"/>
    </sheetIdMap>
  </header>
  <header guid="{31CFB608-DD8D-493F-8F28-8C880538C4A7}" dateTime="2019-04-09T14:46:25" maxSheetId="2" userName="Гатке Анастасия Владимировна" r:id="rId288" minRId="2350">
    <sheetIdMap count="1">
      <sheetId val="1"/>
    </sheetIdMap>
  </header>
  <header guid="{57999D5B-4DC6-471A-B67F-54202004D0A3}" dateTime="2019-04-09T14:47:40" maxSheetId="2" userName="Гатке Анастасия Владимировна" r:id="rId289" minRId="2351" maxRId="2352">
    <sheetIdMap count="1">
      <sheetId val="1"/>
    </sheetIdMap>
  </header>
  <header guid="{DE26774C-CE18-415E-96B3-95D2441CBC78}" dateTime="2019-04-09T15:04:38" maxSheetId="2" userName="Гатке Анастасия Владимировна" r:id="rId290" minRId="2353" maxRId="2364">
    <sheetIdMap count="1">
      <sheetId val="1"/>
    </sheetIdMap>
  </header>
  <header guid="{C7A27D71-208C-47A7-A978-0710D94B4603}" dateTime="2019-04-09T15:05:35" maxSheetId="2" userName="Гатке Анастасия Владимировна" r:id="rId291" minRId="2366" maxRId="2367">
    <sheetIdMap count="1">
      <sheetId val="1"/>
    </sheetIdMap>
  </header>
  <header guid="{9482F478-6E49-40D1-8458-E295652CEB8F}" dateTime="2019-04-09T15:22:14" maxSheetId="2" userName="Гатке Анастасия Владимировна" r:id="rId292" minRId="2368" maxRId="2378">
    <sheetIdMap count="1">
      <sheetId val="1"/>
    </sheetIdMap>
  </header>
  <header guid="{C57E95E8-A32D-46FD-BD61-536CCEDAC0F4}" dateTime="2019-04-09T15:26:39" maxSheetId="2" userName="Гатке Анастасия Владимировна" r:id="rId293">
    <sheetIdMap count="1">
      <sheetId val="1"/>
    </sheetIdMap>
  </header>
  <header guid="{40DBD431-740C-41FE-ACBD-754C6A640E56}" dateTime="2019-04-09T15:29:37" maxSheetId="2" userName="Буряченко Анна Александровна" r:id="rId294" minRId="2379" maxRId="2385">
    <sheetIdMap count="1">
      <sheetId val="1"/>
    </sheetIdMap>
  </header>
  <header guid="{45ABC00F-9336-43FD-9F8B-44DDB9844F73}" dateTime="2019-04-09T15:32:10" maxSheetId="2" userName="Буряченко Анна Александровна" r:id="rId295" minRId="2386" maxRId="2398">
    <sheetIdMap count="1">
      <sheetId val="1"/>
    </sheetIdMap>
  </header>
  <header guid="{AAC06EDD-B91D-49C7-8C14-DF47EF2269A9}" dateTime="2019-04-09T15:32:18" maxSheetId="2" userName="Буряченко Анна Александровна" r:id="rId296" minRId="2399">
    <sheetIdMap count="1">
      <sheetId val="1"/>
    </sheetIdMap>
  </header>
  <header guid="{0D6CA67B-C149-4820-BEF4-F4479C69CD99}" dateTime="2019-04-09T15:34:27" maxSheetId="2" userName="Буряченко Анна Александровна" r:id="rId297" minRId="2400" maxRId="2407">
    <sheetIdMap count="1">
      <sheetId val="1"/>
    </sheetIdMap>
  </header>
  <header guid="{CA147936-3E75-425C-92D8-9A7F0F52546B}" dateTime="2019-04-09T15:47:21" maxSheetId="2" userName="Буряченко Анна Александровна" r:id="rId298" minRId="2408" maxRId="2412">
    <sheetIdMap count="1">
      <sheetId val="1"/>
    </sheetIdMap>
  </header>
  <header guid="{2913872A-2B7A-4C00-BDF2-FB1E0DDD53A8}" dateTime="2019-04-09T16:49:13" maxSheetId="2" userName="Забарака Максим Николаевич" r:id="rId299">
    <sheetIdMap count="1">
      <sheetId val="1"/>
    </sheetIdMap>
  </header>
  <header guid="{74BD5A05-DB26-4ECD-A6CC-09A097E11FF3}" dateTime="2019-04-09T16:51:40" maxSheetId="2" userName="Заворотная Елена Валерьевна" r:id="rId300" minRId="2414" maxRId="2415">
    <sheetIdMap count="1">
      <sheetId val="1"/>
    </sheetIdMap>
  </header>
  <header guid="{FED00642-A18F-4E34-8054-6B2BE48E48D0}" dateTime="2019-04-09T17:08:05" maxSheetId="2" userName="Мамаева Екатерина Владиславовна" r:id="rId301" minRId="2417" maxRId="2419">
    <sheetIdMap count="1">
      <sheetId val="1"/>
    </sheetIdMap>
  </header>
  <header guid="{69E4A8CE-E09B-4197-A6AB-FB5CF6FEBA4D}" dateTime="2019-04-09T17:08:33" maxSheetId="2" userName="Мамаева Екатерина Владиславовна" r:id="rId302" minRId="2420">
    <sheetIdMap count="1">
      <sheetId val="1"/>
    </sheetIdMap>
  </header>
  <header guid="{E40CEF7A-CA7D-497C-B485-CBE956FFB34A}" dateTime="2019-04-09T17:09:13" maxSheetId="2" userName="Мамаева Екатерина Владиславовна" r:id="rId303" minRId="2421" maxRId="2422">
    <sheetIdMap count="1">
      <sheetId val="1"/>
    </sheetIdMap>
  </header>
  <header guid="{EF37EE57-54B6-488A-B012-2517AABD2454}" dateTime="2019-04-09T17:11:12" maxSheetId="2" userName="Мамаева Екатерина Владиславовна" r:id="rId304" minRId="2423" maxRId="2425">
    <sheetIdMap count="1">
      <sheetId val="1"/>
    </sheetIdMap>
  </header>
  <header guid="{7D9D4A25-B6A0-40B5-A6C5-6FC33EBC5DDD}" dateTime="2019-04-09T17:12:24" maxSheetId="2" userName="Мамаева Екатерина Владиславовна" r:id="rId305" minRId="2426" maxRId="2427">
    <sheetIdMap count="1">
      <sheetId val="1"/>
    </sheetIdMap>
  </header>
  <header guid="{38C033B9-E5B0-4415-B13A-B9CB5C33CD83}" dateTime="2019-04-09T17:12:52" maxSheetId="2" userName="Мамаева Екатерина Владиславовна" r:id="rId306" minRId="2428">
    <sheetIdMap count="1">
      <sheetId val="1"/>
    </sheetIdMap>
  </header>
  <header guid="{CCB251DC-C8A1-4067-9DE2-CAB27B5432B2}" dateTime="2019-05-06T15:48:55" maxSheetId="2" userName="Забарака Максим Николаевич" r:id="rId307" minRId="2429" maxRId="2622">
    <sheetIdMap count="1">
      <sheetId val="1"/>
    </sheetIdMap>
  </header>
  <header guid="{2C133FEC-D1E9-4013-8008-8B9696721739}" dateTime="2019-05-06T15:49:12" maxSheetId="2" userName="Забарака Максим Николаевич" r:id="rId308" minRId="2623" maxRId="2624">
    <sheetIdMap count="1">
      <sheetId val="1"/>
    </sheetIdMap>
  </header>
  <header guid="{F3A4EBEC-B24B-43A9-A2B1-5A4654049C97}" dateTime="2019-05-07T14:29:59" maxSheetId="2" userName="Буряченко Анна Александровна" r:id="rId309" minRId="2625" maxRId="2639">
    <sheetIdMap count="1">
      <sheetId val="1"/>
    </sheetIdMap>
  </header>
  <header guid="{C52F30EB-3CB6-416C-A54E-D74BB49A0B09}" dateTime="2019-05-07T14:31:35" maxSheetId="2" userName="Буряченко Анна Александровна" r:id="rId310" minRId="2641">
    <sheetIdMap count="1">
      <sheetId val="1"/>
    </sheetIdMap>
  </header>
  <header guid="{F2815405-01E0-4671-8C16-A63D084CC712}" dateTime="2019-05-07T17:00:43" maxSheetId="2" userName="Буряченко Анна Александровна" r:id="rId311" minRId="2642" maxRId="2647">
    <sheetIdMap count="1">
      <sheetId val="1"/>
    </sheetIdMap>
  </header>
  <header guid="{769EA50A-5825-4B39-BD16-78DAEBA5B45D}" dateTime="2019-05-07T17:52:53" maxSheetId="2" userName="Мамаева Екатерина Владиславовна" r:id="rId312" minRId="2648" maxRId="2650">
    <sheetIdMap count="1">
      <sheetId val="1"/>
    </sheetIdMap>
  </header>
  <header guid="{A75BE567-CE29-4EF4-A27F-AE91E5D98C8A}" dateTime="2019-05-07T17:54:08" maxSheetId="2" userName="Мамаева Екатерина Владиславовна" r:id="rId313" minRId="2652" maxRId="2657">
    <sheetIdMap count="1">
      <sheetId val="1"/>
    </sheetIdMap>
  </header>
  <header guid="{19353425-E500-4DFC-B6A7-E996690ED478}" dateTime="2019-05-08T09:24:08" maxSheetId="2" userName="Мамаева Екатерина Владиславовна" r:id="rId314">
    <sheetIdMap count="1">
      <sheetId val="1"/>
    </sheetIdMap>
  </header>
  <header guid="{1CB54102-80AD-4F8E-A45F-7B87FCF1ED95}" dateTime="2019-05-08T09:25:38" maxSheetId="2" userName="Мамаева Екатерина Владиславовна" r:id="rId315" minRId="2659">
    <sheetIdMap count="1">
      <sheetId val="1"/>
    </sheetIdMap>
  </header>
  <header guid="{878A94E1-5A55-4143-85B1-F34B5FBED8B9}" dateTime="2019-05-08T09:40:01" maxSheetId="2" userName="Мамаева Екатерина Владиславовна" r:id="rId316" minRId="2660">
    <sheetIdMap count="1">
      <sheetId val="1"/>
    </sheetIdMap>
  </header>
  <header guid="{EE05E09E-DC07-4A77-81F8-D5540C7FB509}" dateTime="2019-05-08T10:03:15" maxSheetId="2" userName="Мамаева Екатерина Владиславовна" r:id="rId317" minRId="2661" maxRId="2668">
    <sheetIdMap count="1">
      <sheetId val="1"/>
    </sheetIdMap>
  </header>
  <header guid="{B58A4565-07A1-488D-8C8F-6FEFA93F71D2}" dateTime="2019-05-08T10:03:31" maxSheetId="2" userName="Мамаева Екатерина Владиславовна" r:id="rId318">
    <sheetIdMap count="1">
      <sheetId val="1"/>
    </sheetIdMap>
  </header>
  <header guid="{8E0BA734-911E-46A7-BD5B-4723CF4A21A9}" dateTime="2019-05-08T10:13:15" maxSheetId="2" userName="Гатке Анастасия Владимировна" r:id="rId319">
    <sheetIdMap count="1">
      <sheetId val="1"/>
    </sheetIdMap>
  </header>
  <header guid="{B829B45C-F829-4E15-B48E-4220D53EE4BE}" dateTime="2019-05-08T10:16:08" maxSheetId="2" userName="Гатке Анастасия Владимировна" r:id="rId320" minRId="2670" maxRId="2671">
    <sheetIdMap count="1">
      <sheetId val="1"/>
    </sheetIdMap>
  </header>
  <header guid="{85302F27-5E2B-49D3-A6ED-96B73DF8491A}" dateTime="2019-05-08T10:17:18" maxSheetId="2" userName="Гатке Анастасия Владимировна" r:id="rId321" minRId="2672">
    <sheetIdMap count="1">
      <sheetId val="1"/>
    </sheetIdMap>
  </header>
  <header guid="{B419F11C-D179-468E-A437-214582AA6B8B}" dateTime="2019-05-08T10:24:26" maxSheetId="2" userName="Гатке Анастасия Владимировна" r:id="rId322" minRId="2673" maxRId="2677">
    <sheetIdMap count="1">
      <sheetId val="1"/>
    </sheetIdMap>
  </header>
  <header guid="{E65A5052-0456-4BC4-8CFC-ECCBC3C20B02}" dateTime="2019-05-08T10:47:52" maxSheetId="2" userName="Гатке Анастасия Владимировна" r:id="rId323" minRId="2678" maxRId="2694">
    <sheetIdMap count="1">
      <sheetId val="1"/>
    </sheetIdMap>
  </header>
  <header guid="{5596B0FD-1982-4F48-B1D4-505F81933ED3}" dateTime="2019-05-08T10:55:04" maxSheetId="2" userName="Мамаева Екатерина Владиславовна" r:id="rId324">
    <sheetIdMap count="1">
      <sheetId val="1"/>
    </sheetIdMap>
  </header>
  <header guid="{72410289-9CAD-40A3-ACAC-80DF0A5C6BF4}" dateTime="2019-05-08T10:58:34" maxSheetId="2" userName="Мамаева Екатерина Владиславовна" r:id="rId325" minRId="2696" maxRId="2704">
    <sheetIdMap count="1">
      <sheetId val="1"/>
    </sheetIdMap>
  </header>
  <header guid="{0128A0BA-BC37-4A3E-A657-29CB50E6A9B8}" dateTime="2019-05-08T14:30:06" maxSheetId="2" userName="Баграмова Ирина Владимировна" r:id="rId326" minRId="2705" maxRId="2712">
    <sheetIdMap count="1">
      <sheetId val="1"/>
    </sheetIdMap>
  </header>
  <header guid="{F65B5759-A321-4646-95D6-A201C2879D1A}" dateTime="2019-05-08T14:47:30" maxSheetId="2" userName="Баграмова Ирина Владимировна" r:id="rId327" minRId="2713" maxRId="2716">
    <sheetIdMap count="1">
      <sheetId val="1"/>
    </sheetIdMap>
  </header>
  <header guid="{476E4DA3-F8B6-4B79-90BD-72A5D4753502}" dateTime="2019-05-08T14:48:18" maxSheetId="2" userName="Буряченко Анна Александровна" r:id="rId328" minRId="2717" maxRId="2727">
    <sheetIdMap count="1">
      <sheetId val="1"/>
    </sheetIdMap>
  </header>
  <header guid="{A0334A18-B14E-4A6D-8802-9539AC8F5CE1}" dateTime="2019-05-08T14:48:43" maxSheetId="2" userName="Баграмова Ирина Владимировна" r:id="rId329" minRId="2729" maxRId="2730">
    <sheetIdMap count="1">
      <sheetId val="1"/>
    </sheetIdMap>
  </header>
  <header guid="{BDDF5F44-B6C9-49AF-A22B-366DE9EE935A}" dateTime="2019-05-08T14:49:25" maxSheetId="2" userName="Баграмова Ирина Владимировна" r:id="rId330" minRId="2731">
    <sheetIdMap count="1">
      <sheetId val="1"/>
    </sheetIdMap>
  </header>
  <header guid="{7CED191E-0D4D-4C66-A366-93170ED577A9}" dateTime="2019-05-08T14:58:42" maxSheetId="2" userName="Буряченко Анна Александровна" r:id="rId331" minRId="2732">
    <sheetIdMap count="1">
      <sheetId val="1"/>
    </sheetIdMap>
  </header>
  <header guid="{2E29F970-2D1C-426F-B160-4B0CF688D022}" dateTime="2019-05-08T15:38:41" maxSheetId="2" userName="Фризен Марина Агеевна" r:id="rId332" minRId="2733">
    <sheetIdMap count="1">
      <sheetId val="1"/>
    </sheetIdMap>
  </header>
  <header guid="{E530328C-0B2F-4D0E-9B59-455131482E87}" dateTime="2019-05-13T14:05:11" maxSheetId="2" userName="Мамаева Екатерина Владиславовна" r:id="rId333" minRId="2735" maxRId="2743">
    <sheetIdMap count="1">
      <sheetId val="1"/>
    </sheetIdMap>
  </header>
  <header guid="{952A275C-FA43-41CB-BAA8-57627E58B150}" dateTime="2019-05-13T14:06:06" maxSheetId="2" userName="Мамаева Екатерина Владиславовна" r:id="rId334" minRId="2744" maxRId="2746">
    <sheetIdMap count="1">
      <sheetId val="1"/>
    </sheetIdMap>
  </header>
  <header guid="{914467C5-8640-4CFB-866A-A73B1CDE0CC6}" dateTime="2019-05-13T14:06:52" maxSheetId="2" userName="Мамаева Екатерина Владиславовна" r:id="rId335" minRId="2747">
    <sheetIdMap count="1">
      <sheetId val="1"/>
    </sheetIdMap>
  </header>
  <header guid="{3B83A65E-56FE-45FC-948A-82FCBECE4CE9}" dateTime="2019-05-13T14:07:29" maxSheetId="2" userName="Мамаева Екатерина Владиславовна" r:id="rId336" minRId="2748" maxRId="2749">
    <sheetIdMap count="1">
      <sheetId val="1"/>
    </sheetIdMap>
  </header>
  <header guid="{D94BE8C3-B416-4519-B02C-27A648101BAE}" dateTime="2019-05-13T14:43:58" maxSheetId="2" userName="Фризен Марина Агеевна" r:id="rId337" minRId="2750" maxRId="2775">
    <sheetIdMap count="1">
      <sheetId val="1"/>
    </sheetIdMap>
  </header>
  <header guid="{BA91BDC5-C94C-4ECB-A80E-6A9A57A8E55D}" dateTime="2019-05-13T15:23:42" maxSheetId="2" userName="Мамаева Екатерина Владиславовна" r:id="rId338">
    <sheetIdMap count="1">
      <sheetId val="1"/>
    </sheetIdMap>
  </header>
  <header guid="{38288C42-33C8-4AB9-BE31-CCAF63F55FF9}" dateTime="2019-05-13T15:24:05" maxSheetId="2" userName="Мамаева Екатерина Владиславовна" r:id="rId339">
    <sheetIdMap count="1">
      <sheetId val="1"/>
    </sheetIdMap>
  </header>
  <header guid="{D0A3BF6E-AD4F-4753-AA42-416BED3FC96A}" dateTime="2019-05-13T15:24:24" maxSheetId="2" userName="Мамаева Екатерина Владиславовна" r:id="rId340">
    <sheetIdMap count="1">
      <sheetId val="1"/>
    </sheetIdMap>
  </header>
  <header guid="{8435FB61-11AE-42F3-A828-C2CDA13186AA}" dateTime="2019-05-13T15:25:28" maxSheetId="2" userName="Мамаева Екатерина Владиславовна" r:id="rId341" minRId="2777" maxRId="2778">
    <sheetIdMap count="1">
      <sheetId val="1"/>
    </sheetIdMap>
  </header>
  <header guid="{24CD8436-E6B0-4837-AE03-82CA84E92CBC}" dateTime="2019-05-13T16:27:16" maxSheetId="2" userName="Мамаева Екатерина Владиславовна" r:id="rId342" minRId="2779" maxRId="2786">
    <sheetIdMap count="1">
      <sheetId val="1"/>
    </sheetIdMap>
  </header>
  <header guid="{C8C9020B-7DC4-4969-9C66-9A7A4A2F2B51}" dateTime="2019-05-14T16:19:58" maxSheetId="2" userName="Николаева Лариса Леонидовна" r:id="rId343" minRId="2787" maxRId="2791">
    <sheetIdMap count="1">
      <sheetId val="1"/>
    </sheetIdMap>
  </header>
  <header guid="{A3EC00C0-B6E2-4030-AF56-F1DFAD87EEFD}" dateTime="2019-05-14T16:29:00" maxSheetId="2" userName="Николаева Лариса Леонидовна" r:id="rId344" minRId="2793" maxRId="2801">
    <sheetIdMap count="1">
      <sheetId val="1"/>
    </sheetIdMap>
  </header>
  <header guid="{5EAB6A53-DAB6-44F6-A18B-A650AD25E191}" dateTime="2019-05-14T16:38:24" maxSheetId="2" userName="Николаева Лариса Леонидовна" r:id="rId345" minRId="2802" maxRId="2806">
    <sheetIdMap count="1">
      <sheetId val="1"/>
    </sheetIdMap>
  </header>
  <header guid="{9506B736-2709-4E01-9487-39CB39D11ADA}" dateTime="2019-05-14T17:06:13" maxSheetId="2" userName="Заворотная Елена Валерьевна" r:id="rId346" minRId="2807" maxRId="2809">
    <sheetIdMap count="1">
      <sheetId val="1"/>
    </sheetIdMap>
  </header>
  <header guid="{B51362E4-B372-41CE-ACEE-B25A41AFF76C}" dateTime="2019-05-14T17:06:49" maxSheetId="2" userName="Заворотная Елена Валерьевна" r:id="rId347" minRId="2810" maxRId="2814">
    <sheetIdMap count="1">
      <sheetId val="1"/>
    </sheetIdMap>
  </header>
  <header guid="{630B95ED-3182-4038-85D0-0E152A5A6C16}" dateTime="2019-05-14T17:08:51" maxSheetId="2" userName="Заворотная Елена Валерьевна" r:id="rId348" minRId="2815" maxRId="2819">
    <sheetIdMap count="1">
      <sheetId val="1"/>
    </sheetIdMap>
  </header>
  <header guid="{AA8E88DA-E8EC-420F-AD5C-FBE003BB9F88}" dateTime="2019-05-14T17:10:40" maxSheetId="2" userName="Заворотная Елена Валерьевна" r:id="rId349" minRId="2821" maxRId="2822">
    <sheetIdMap count="1">
      <sheetId val="1"/>
    </sheetIdMap>
  </header>
  <header guid="{86FBB213-B020-4535-A411-9079B7A8887C}" dateTime="2019-05-14T17:19:08" maxSheetId="2" userName="Заворотная Елена Валерьевна" r:id="rId350" minRId="2823" maxRId="2824">
    <sheetIdMap count="1">
      <sheetId val="1"/>
    </sheetIdMap>
  </header>
  <header guid="{39C3485B-1B4A-40A3-B32A-1A8DE4F8A76F}" dateTime="2019-05-14T17:24:39" maxSheetId="2" userName="Заворотная Елена Валерьевна" r:id="rId351" minRId="2825" maxRId="2948">
    <sheetIdMap count="1">
      <sheetId val="1"/>
    </sheetIdMap>
  </header>
  <header guid="{36E6A9A5-5828-447B-8FDA-DBD891BBF10E}" dateTime="2019-05-14T17:26:51" maxSheetId="2" userName="Заворотная Елена Валерьевна" r:id="rId352" minRId="2949" maxRId="2950">
    <sheetIdMap count="1">
      <sheetId val="1"/>
    </sheetIdMap>
  </header>
  <header guid="{BE85F785-B519-4470-B31B-490860161CC2}" dateTime="2019-05-14T17:29:58" maxSheetId="2" userName="Забарака Максим Николаевич" r:id="rId353" minRId="2952" maxRId="2985">
    <sheetIdMap count="1">
      <sheetId val="1"/>
    </sheetIdMap>
  </header>
  <header guid="{F4C4BC14-F35B-403C-80D0-74012994178D}" dateTime="2019-05-14T17:32:07" maxSheetId="2" userName="Забарака Максим Николаевич" r:id="rId354" minRId="2986" maxRId="2987">
    <sheetIdMap count="1">
      <sheetId val="1"/>
    </sheetIdMap>
  </header>
  <header guid="{3C8EB341-689D-457E-AEFE-1ACEBEC62ED6}" dateTime="2019-05-14T17:35:21" maxSheetId="2" userName="Забарака Максим Николаевич" r:id="rId355" minRId="2988" maxRId="2992">
    <sheetIdMap count="1">
      <sheetId val="1"/>
    </sheetIdMap>
  </header>
  <header guid="{2FB2E3FA-7E9F-4BFA-B9DD-D02E4C5AD8D2}" dateTime="2019-06-05T17:49:04" maxSheetId="2" userName="Забарака Максим Николаевич" r:id="rId356" minRId="2993" maxRId="3203">
    <sheetIdMap count="1">
      <sheetId val="1"/>
    </sheetIdMap>
  </header>
  <header guid="{DD8A820E-1947-4F66-8B02-1EA64F451167}" dateTime="2019-06-06T14:34:40" maxSheetId="2" userName="Мамаева Екатерина Владиславовна" r:id="rId357" minRId="3204">
    <sheetIdMap count="1">
      <sheetId val="1"/>
    </sheetIdMap>
  </header>
  <header guid="{FE5D02FC-0369-4D30-B503-A873D2B2F7FE}" dateTime="2019-06-06T14:36:25" maxSheetId="2" userName="Мамаева Екатерина Владиславовна" r:id="rId358" minRId="3206" maxRId="3208">
    <sheetIdMap count="1">
      <sheetId val="1"/>
    </sheetIdMap>
  </header>
  <header guid="{9A9240BC-1C90-4D9F-BDB6-F7DDF12655BE}" dateTime="2019-06-06T14:47:13" maxSheetId="2" userName="Мамаева Екатерина Владиславовна" r:id="rId359" minRId="3209" maxRId="3210">
    <sheetIdMap count="1">
      <sheetId val="1"/>
    </sheetIdMap>
  </header>
  <header guid="{4BFE59C8-1523-41EA-829B-D082D4369BD6}" dateTime="2019-06-06T14:51:01" maxSheetId="2" userName="Мамаева Екатерина Владиславовна" r:id="rId360" minRId="3211" maxRId="3216">
    <sheetIdMap count="1">
      <sheetId val="1"/>
    </sheetIdMap>
  </header>
  <header guid="{314E7128-50D5-4CD4-9396-CA9505232155}" dateTime="2019-06-06T14:52:23" maxSheetId="2" userName="Мамаева Екатерина Владиславовна" r:id="rId361" minRId="3217">
    <sheetIdMap count="1">
      <sheetId val="1"/>
    </sheetIdMap>
  </header>
  <header guid="{57BE5B22-006C-454D-896F-864B8505EAD6}" dateTime="2019-06-07T11:09:48" maxSheetId="2" userName="Заворотная Елена Валерьевна" r:id="rId362" minRId="3218" maxRId="3229">
    <sheetIdMap count="1">
      <sheetId val="1"/>
    </sheetIdMap>
  </header>
  <header guid="{C73F924C-CAF3-46A8-B366-F2BF67B2A720}" dateTime="2019-06-07T11:10:28" maxSheetId="2" userName="Заворотная Елена Валерьевна" r:id="rId363">
    <sheetIdMap count="1">
      <sheetId val="1"/>
    </sheetIdMap>
  </header>
  <header guid="{03B0A6B1-F3F5-4B76-B760-78E5A7932772}" dateTime="2019-06-07T11:14:12" maxSheetId="2" userName="Мамаева Екатерина Владиславовна" r:id="rId364" minRId="3230">
    <sheetIdMap count="1">
      <sheetId val="1"/>
    </sheetIdMap>
  </header>
  <header guid="{229B1E58-54CD-41E1-ACC3-B95B535D3322}" dateTime="2019-06-07T11:17:11" maxSheetId="2" userName="Мамаева Екатерина Владиславовна" r:id="rId365" minRId="3232" maxRId="3239">
    <sheetIdMap count="1">
      <sheetId val="1"/>
    </sheetIdMap>
  </header>
  <header guid="{0D284072-755E-4C7F-B88B-05B7421529F3}" dateTime="2019-06-07T11:18:02" maxSheetId="2" userName="Мамаева Екатерина Владиславовна" r:id="rId366" minRId="3240">
    <sheetIdMap count="1">
      <sheetId val="1"/>
    </sheetIdMap>
  </header>
  <header guid="{425D2446-7704-4825-9D1F-FDC29E09EF87}" dateTime="2019-06-07T11:18:47" maxSheetId="2" userName="Мамаева Екатерина Владиславовна" r:id="rId367" minRId="3241">
    <sheetIdMap count="1">
      <sheetId val="1"/>
    </sheetIdMap>
  </header>
  <header guid="{B0B80767-F34C-4291-AD94-070D31B82BB4}" dateTime="2019-06-07T11:20:00" maxSheetId="2" userName="Мамаева Екатерина Владиславовна" r:id="rId368" minRId="3242">
    <sheetIdMap count="1">
      <sheetId val="1"/>
    </sheetIdMap>
  </header>
  <header guid="{D6C091DE-16D8-492F-80B8-91D649427D4C}" dateTime="2019-06-07T11:20:46" maxSheetId="2" userName="Мамаева Екатерина Владиславовна" r:id="rId369" minRId="3243" maxRId="3245">
    <sheetIdMap count="1">
      <sheetId val="1"/>
    </sheetIdMap>
  </header>
  <header guid="{3CBBEB2A-C5E2-47A0-A5AC-300CD9AD2D11}" dateTime="2019-06-07T11:24:06" maxSheetId="2" userName="Мамаева Екатерина Владиславовна" r:id="rId370" minRId="3246">
    <sheetIdMap count="1">
      <sheetId val="1"/>
    </sheetIdMap>
  </header>
  <header guid="{8F483A7E-24B0-4AED-A083-BB45582E3D64}" dateTime="2019-06-07T11:45:03" maxSheetId="2" userName="Мамаева Екатерина Владиславовна" r:id="rId371" minRId="3247" maxRId="3251">
    <sheetIdMap count="1">
      <sheetId val="1"/>
    </sheetIdMap>
  </header>
  <header guid="{C9CD9991-E4F3-472B-9234-33E7780DC8F4}" dateTime="2019-06-07T12:07:43" maxSheetId="2" userName="Мамаева Екатерина Владиславовна" r:id="rId372" minRId="3252" maxRId="3259">
    <sheetIdMap count="1">
      <sheetId val="1"/>
    </sheetIdMap>
  </header>
  <header guid="{200031C1-24BB-4562-912A-EC1E56881C56}" dateTime="2019-06-07T15:05:07" maxSheetId="2" userName="Гатке Анастасия Владимировна" r:id="rId373" minRId="3260" maxRId="3263">
    <sheetIdMap count="1">
      <sheetId val="1"/>
    </sheetIdMap>
  </header>
  <header guid="{AF4B8C9C-AED5-4122-B94A-5743F15B68D7}" dateTime="2019-06-07T15:08:52" maxSheetId="2" userName="Гатке Анастасия Владимировна" r:id="rId374" minRId="3264" maxRId="3270">
    <sheetIdMap count="1">
      <sheetId val="1"/>
    </sheetIdMap>
  </header>
  <header guid="{321793C2-D4BB-4591-9DD1-B1410618A797}" dateTime="2019-06-07T15:09:27" maxSheetId="2" userName="Гатке Анастасия Владимировна" r:id="rId375" minRId="3271" maxRId="3272">
    <sheetIdMap count="1">
      <sheetId val="1"/>
    </sheetIdMap>
  </header>
  <header guid="{5729CA09-D2A7-44FD-B89C-1CF4BD42B5B6}" dateTime="2019-06-07T15:10:50" maxSheetId="2" userName="Гатке Анастасия Владимировна" r:id="rId376" minRId="3273" maxRId="3274">
    <sheetIdMap count="1">
      <sheetId val="1"/>
    </sheetIdMap>
  </header>
  <header guid="{72A9985D-C125-4062-8A6B-491176B1C6B7}" dateTime="2019-06-07T15:13:56" maxSheetId="2" userName="Гатке Анастасия Владимировна" r:id="rId377" minRId="3275" maxRId="3276">
    <sheetIdMap count="1">
      <sheetId val="1"/>
    </sheetIdMap>
  </header>
  <header guid="{76A14544-A830-49F3-B6BD-50B1C686E042}" dateTime="2019-06-07T15:15:59" maxSheetId="2" userName="Гатке Анастасия Владимировна" r:id="rId378" minRId="3277" maxRId="3278">
    <sheetIdMap count="1">
      <sheetId val="1"/>
    </sheetIdMap>
  </header>
  <header guid="{5FA46237-CEDB-440F-8907-42BCD3AD3CB3}" dateTime="2019-06-10T15:35:02" maxSheetId="2" userName="Николаева Лариса Леонидовна" r:id="rId379" minRId="3279" maxRId="3290">
    <sheetIdMap count="1">
      <sheetId val="1"/>
    </sheetIdMap>
  </header>
  <header guid="{63A60E58-5588-4F45-A65F-5210FBD72186}" dateTime="2019-06-10T16:00:46" maxSheetId="2" userName="Николаева Лариса Леонидовна" r:id="rId380" minRId="3291" maxRId="3295">
    <sheetIdMap count="1">
      <sheetId val="1"/>
    </sheetIdMap>
  </header>
  <header guid="{71BD6E5B-93AF-4C24-BFD7-67E8EF12F4E0}" dateTime="2019-06-10T16:18:30" maxSheetId="2" userName="Николаева Лариса Леонидовна" r:id="rId381" minRId="3296" maxRId="3300">
    <sheetIdMap count="1">
      <sheetId val="1"/>
    </sheetIdMap>
  </header>
  <header guid="{E4D4A55E-2B44-42CE-86E3-E929037658CD}" dateTime="2019-06-10T16:41:51" maxSheetId="2" userName="Николаева Лариса Леонидовна" r:id="rId382" minRId="3301" maxRId="3309">
    <sheetIdMap count="1">
      <sheetId val="1"/>
    </sheetIdMap>
  </header>
  <header guid="{14D24E2B-0B23-478C-B93D-FBE02F12C258}" dateTime="2019-06-10T17:47:08" maxSheetId="2" userName="Баграмова Ирина Владимировна" r:id="rId383" minRId="3310" maxRId="3317">
    <sheetIdMap count="1">
      <sheetId val="1"/>
    </sheetIdMap>
  </header>
  <header guid="{1BBE6D8B-6EA7-41D4-AE8D-CD4DAA83F321}" dateTime="2019-06-10T17:48:33" maxSheetId="2" userName="Баграмова Ирина Владимировна" r:id="rId384" minRId="3318" maxRId="3319">
    <sheetIdMap count="1">
      <sheetId val="1"/>
    </sheetIdMap>
  </header>
  <header guid="{13B82AB1-0B45-4BFF-BA76-51F4382FBCF7}" dateTime="2019-06-10T17:49:14" maxSheetId="2" userName="Баграмова Ирина Владимировна" r:id="rId385" minRId="3320">
    <sheetIdMap count="1">
      <sheetId val="1"/>
    </sheetIdMap>
  </header>
  <header guid="{D4703799-35EB-43A6-82E3-C094E4EAA5F2}" dateTime="2019-06-10T17:53:46" maxSheetId="2" userName="Баграмова Ирина Владимировна" r:id="rId386" minRId="3321" maxRId="3433">
    <sheetIdMap count="1">
      <sheetId val="1"/>
    </sheetIdMap>
  </header>
  <header guid="{651025BF-362F-4707-A14A-0F546E00C3C6}" dateTime="2019-06-11T11:13:46" maxSheetId="2" userName="Баграмова Ирина Владимировна" r:id="rId387" minRId="3434">
    <sheetIdMap count="1">
      <sheetId val="1"/>
    </sheetIdMap>
  </header>
  <header guid="{477E5B10-88A9-4270-916E-BCEA898E74E5}" dateTime="2019-06-11T16:31:00" maxSheetId="2" userName="Баграмова Ирина Владимировна" r:id="rId388" minRId="3435" maxRId="3442">
    <sheetIdMap count="1">
      <sheetId val="1"/>
    </sheetIdMap>
  </header>
  <header guid="{BEB83523-88E8-494C-BF6D-529621E6A8A8}" dateTime="2019-06-11T16:52:49" maxSheetId="2" userName="Баграмова Ирина Владимировна" r:id="rId389" minRId="3443" maxRId="3560">
    <sheetIdMap count="1">
      <sheetId val="1"/>
    </sheetIdMap>
  </header>
  <header guid="{9533BF55-D389-42EB-B3E2-869096F6D41C}" dateTime="2019-06-11T16:59:13" maxSheetId="2" userName="Баграмова Ирина Владимировна" r:id="rId390" minRId="3561" maxRId="3563">
    <sheetIdMap count="1">
      <sheetId val="1"/>
    </sheetIdMap>
  </header>
  <header guid="{DD06BF5E-1996-4B26-AF85-61FD5393B414}" dateTime="2019-06-13T09:24:49" maxSheetId="2" userName="Заворотная Елена Валерьевна" r:id="rId391" minRId="3564" maxRId="3565">
    <sheetIdMap count="1">
      <sheetId val="1"/>
    </sheetIdMap>
  </header>
  <header guid="{E86C0B1F-4A2D-40A4-BD64-E12A1AF7F1CF}" dateTime="2019-06-13T09:29:49" maxSheetId="2" userName="Заворотная Елена Валерьевна" r:id="rId392" minRId="3566" maxRId="3567">
    <sheetIdMap count="1">
      <sheetId val="1"/>
    </sheetIdMap>
  </header>
  <header guid="{0CF24249-9C5C-4075-99BA-806ADB0650E7}" dateTime="2019-06-13T09:31:53" maxSheetId="2" userName="Заворотная Елена Валерьевна" r:id="rId393" minRId="3568" maxRId="3569">
    <sheetIdMap count="1">
      <sheetId val="1"/>
    </sheetIdMap>
  </header>
  <header guid="{4E949B44-FBBB-4AB1-8888-2A2687DB9FF6}" dateTime="2019-06-13T09:59:41" maxSheetId="2" userName="Заворотная Елена Валерьевна" r:id="rId394" minRId="3570" maxRId="3572">
    <sheetIdMap count="1">
      <sheetId val="1"/>
    </sheetIdMap>
  </header>
  <header guid="{CC7B152F-6787-4DC7-ACD6-A50ABA9A08B9}" dateTime="2019-06-13T10:05:21" maxSheetId="2" userName="Заворотная Елена Валерьевна" r:id="rId395" minRId="3573" maxRId="3576">
    <sheetIdMap count="1">
      <sheetId val="1"/>
    </sheetIdMap>
  </header>
  <header guid="{69A89A0C-8430-4A1D-8B90-6250495C0E21}" dateTime="2019-06-19T13:49:13" maxSheetId="2" userName="Фризен Марина Агеевна" r:id="rId396" minRId="3577" maxRId="3578">
    <sheetIdMap count="1">
      <sheetId val="1"/>
    </sheetIdMap>
  </header>
  <header guid="{02B6B6D9-D733-4074-85CF-474C423F890D}" dateTime="2019-06-19T16:07:56" maxSheetId="2" userName="Фризен Марина Агеевна" r:id="rId397" minRId="3580" maxRId="3604">
    <sheetIdMap count="1">
      <sheetId val="1"/>
    </sheetIdMap>
  </header>
  <header guid="{FDEC14C6-CFF7-4F2F-BEEF-2EFE8A5ACEF3}" dateTime="2019-06-19T16:17:23" maxSheetId="2" userName="Фризен Марина Агеевна" r:id="rId398" minRId="3605" maxRId="3607">
    <sheetIdMap count="1">
      <sheetId val="1"/>
    </sheetIdMap>
  </header>
  <header guid="{C1288B68-4641-4D55-B93A-42A4B123D290}" dateTime="2019-06-19T17:32:26" maxSheetId="2" userName="Забарака Максим Николаевич" r:id="rId399" minRId="3608" maxRId="3613">
    <sheetIdMap count="1">
      <sheetId val="1"/>
    </sheetIdMap>
  </header>
  <header guid="{6CB2642C-B2B0-43BB-ACDD-E870017E8B79}" dateTime="2019-06-19T17:59:22" maxSheetId="2" userName="Фризен Марина Агеевна" r:id="rId400" minRId="3615" maxRId="3625">
    <sheetIdMap count="1">
      <sheetId val="1"/>
    </sheetIdMap>
  </header>
  <header guid="{C3040B00-DEFE-48B2-971F-9ABAA282C1C5}" dateTime="2019-06-20T09:10:29" maxSheetId="2" userName="Фризен Марина Агеевна" r:id="rId401" minRId="3626" maxRId="3634">
    <sheetIdMap count="1">
      <sheetId val="1"/>
    </sheetIdMap>
  </header>
  <header guid="{6EA8AC14-33C4-4F9D-8254-A64410780030}" dateTime="2019-06-20T10:03:54" maxSheetId="2" userName="Забарака Максим Николаевич" r:id="rId402" minRId="3635" maxRId="3664">
    <sheetIdMap count="1">
      <sheetId val="1"/>
    </sheetIdMap>
  </header>
  <header guid="{3A0F71B7-3685-4C7A-A612-86AF334A846F}" dateTime="2019-07-08T16:21:44" maxSheetId="2" userName="Фризен Марина Агеевна" r:id="rId403">
    <sheetIdMap count="1">
      <sheetId val="1"/>
    </sheetIdMap>
  </header>
  <header guid="{1840596C-7F65-4D1E-9AFB-8E0BC1F4F39B}" dateTime="2019-07-09T10:16:15" maxSheetId="2" userName="Забарака Максим Николаевич" r:id="rId404" minRId="3666" maxRId="3873">
    <sheetIdMap count="1">
      <sheetId val="1"/>
    </sheetIdMap>
  </header>
  <header guid="{216C03F5-E3DD-4FC0-A791-F9A210CA3981}" dateTime="2019-07-09T10:17:39" maxSheetId="2" userName="Забарака Максим Николаевич" r:id="rId405" minRId="3874">
    <sheetIdMap count="1">
      <sheetId val="1"/>
    </sheetIdMap>
  </header>
  <header guid="{C0602BE8-5709-4B8B-AC5A-30E4B5C32BFB}" dateTime="2019-07-09T10:35:06" maxSheetId="2" userName="Забарака Максим Николаевич" r:id="rId406" minRId="3875" maxRId="3877">
    <sheetIdMap count="1">
      <sheetId val="1"/>
    </sheetIdMap>
  </header>
  <header guid="{6202C1B1-F01B-44B0-8BE1-9D1C852B8223}" dateTime="2019-07-09T10:35:36" maxSheetId="2" userName="Мамаева Екатерина Владиславовна" r:id="rId407" minRId="3878" maxRId="3879">
    <sheetIdMap count="1">
      <sheetId val="1"/>
    </sheetIdMap>
  </header>
  <header guid="{D8360BD9-8826-43AD-9953-C041EEF37BCE}" dateTime="2019-07-09T10:36:42" maxSheetId="2" userName="Забарака Максим Николаевич" r:id="rId408" minRId="3880" maxRId="3881">
    <sheetIdMap count="1">
      <sheetId val="1"/>
    </sheetIdMap>
  </header>
  <header guid="{1CDDC24C-361B-41D2-B7EE-C9F5E16C660B}" dateTime="2019-07-09T10:38:13" maxSheetId="2" userName="Мамаева Екатерина Владиславовна" r:id="rId409" minRId="3882">
    <sheetIdMap count="1">
      <sheetId val="1"/>
    </sheetIdMap>
  </header>
  <header guid="{F249A3A9-DCFC-4891-B67C-CC6DE5E2DBF1}" dateTime="2019-07-09T10:43:05" maxSheetId="2" userName="Забарака Максим Николаевич" r:id="rId410" minRId="3883">
    <sheetIdMap count="1">
      <sheetId val="1"/>
    </sheetIdMap>
  </header>
  <header guid="{95874301-B805-42C0-BC63-3CCB872D79EF}" dateTime="2019-07-09T10:44:46" maxSheetId="2" userName="Забарака Максим Николаевич" r:id="rId411" minRId="3884">
    <sheetIdMap count="1">
      <sheetId val="1"/>
    </sheetIdMap>
  </header>
  <header guid="{967B7A23-19B6-4824-9306-8A814194E46F}" dateTime="2019-07-09T10:45:28" maxSheetId="2" userName="Мамаева Екатерина Владиславовна" r:id="rId412" minRId="3885" maxRId="3890">
    <sheetIdMap count="1">
      <sheetId val="1"/>
    </sheetIdMap>
  </header>
  <header guid="{DAAE1419-E62F-493A-A485-FF723754513B}" dateTime="2019-07-09T11:08:25" maxSheetId="2" userName="Фризен Марина Агеевна" r:id="rId413" minRId="3891" maxRId="3930">
    <sheetIdMap count="1">
      <sheetId val="1"/>
    </sheetIdMap>
  </header>
  <header guid="{CE2E4E1C-4378-467F-A23C-123603C2F1E8}" dateTime="2019-07-09T11:33:33" maxSheetId="2" userName="Фризен Марина Агеевна" r:id="rId414">
    <sheetIdMap count="1">
      <sheetId val="1"/>
    </sheetIdMap>
  </header>
  <header guid="{57CEFD54-E8F0-4226-AA9C-7B71171041FA}" dateTime="2019-07-09T11:58:35" maxSheetId="2" userName="Николаева Лариса Леонидовна" r:id="rId415" minRId="3932" maxRId="3943">
    <sheetIdMap count="1">
      <sheetId val="1"/>
    </sheetIdMap>
  </header>
  <header guid="{DE9673A1-047D-4540-A334-3A5C48CEE471}" dateTime="2019-07-09T12:04:31" maxSheetId="2" userName="Николаева Лариса Леонидовна" r:id="rId416" minRId="3944" maxRId="3948">
    <sheetIdMap count="1">
      <sheetId val="1"/>
    </sheetIdMap>
  </header>
  <header guid="{A2A3D82F-853E-46BE-8DBC-C493A3C6CB8D}" dateTime="2019-07-09T12:13:47" maxSheetId="2" userName="Николаева Лариса Леонидовна" r:id="rId417" minRId="3949" maxRId="3952">
    <sheetIdMap count="1">
      <sheetId val="1"/>
    </sheetIdMap>
  </header>
  <header guid="{8FA45A55-30C7-474B-8371-76B6E13F172A}" dateTime="2019-07-09T13:00:09" maxSheetId="2" userName="Николаева Лариса Леонидовна" r:id="rId418" minRId="3953" maxRId="3961">
    <sheetIdMap count="1">
      <sheetId val="1"/>
    </sheetIdMap>
  </header>
  <header guid="{37C6FF7F-7365-45FD-A8C6-574AC14F019D}" dateTime="2019-07-09T14:17:43" maxSheetId="2" userName="Забарака Максим Николаевич" r:id="rId419" minRId="3962" maxRId="3997">
    <sheetIdMap count="1">
      <sheetId val="1"/>
    </sheetIdMap>
  </header>
  <header guid="{A95764BB-AF23-46EC-917E-1A9827925D4C}" dateTime="2019-07-09T14:32:09" maxSheetId="2" userName="Мамаева Екатерина Владиславовна" r:id="rId420" minRId="3998">
    <sheetIdMap count="1">
      <sheetId val="1"/>
    </sheetIdMap>
  </header>
  <header guid="{481316F8-1208-45B2-819A-D4BEDBAA1583}" dateTime="2019-07-09T14:50:34" maxSheetId="2" userName="Мамаева Екатерина Владиславовна" r:id="rId421" minRId="3999">
    <sheetIdMap count="1">
      <sheetId val="1"/>
    </sheetIdMap>
  </header>
  <header guid="{721A520C-8D14-4C36-9ABC-69C79E0CA09A}" dateTime="2019-07-09T15:42:16" maxSheetId="2" userName="Забарака Максим Николаевич" r:id="rId422" minRId="4000">
    <sheetIdMap count="1">
      <sheetId val="1"/>
    </sheetIdMap>
  </header>
  <header guid="{2E711A99-B48B-45FC-AFCA-30B99CDB87B9}" dateTime="2019-07-09T15:50:31" maxSheetId="2" userName="Мамаева Екатерина Владиславовна" r:id="rId423" minRId="4002" maxRId="4007">
    <sheetIdMap count="1">
      <sheetId val="1"/>
    </sheetIdMap>
  </header>
  <header guid="{B8141C82-EBD3-40CB-91A3-3135AC651757}" dateTime="2019-07-09T15:52:06" maxSheetId="2" userName="Мамаева Екатерина Владиславовна" r:id="rId424" minRId="4008" maxRId="4011">
    <sheetIdMap count="1">
      <sheetId val="1"/>
    </sheetIdMap>
  </header>
  <header guid="{4E904268-2B25-4CBD-A314-927A857954E7}" dateTime="2019-07-09T15:59:07" maxSheetId="2" userName="Мамаева Екатерина Владиславовна" r:id="rId425" minRId="4013" maxRId="4015">
    <sheetIdMap count="1">
      <sheetId val="1"/>
    </sheetIdMap>
  </header>
  <header guid="{380189FD-325C-4751-998C-97173BA34EF2}" dateTime="2019-07-09T15:59:49" maxSheetId="2" userName="Мамаева Екатерина Владиславовна" r:id="rId426" minRId="4016">
    <sheetIdMap count="1">
      <sheetId val="1"/>
    </sheetIdMap>
  </header>
  <header guid="{DBB0A711-2169-4651-AD8D-E7D158D82CB5}" dateTime="2019-07-09T16:00:41" maxSheetId="2" userName="Николаева Лариса Леонидовна" r:id="rId427" minRId="4017" maxRId="4062">
    <sheetIdMap count="1">
      <sheetId val="1"/>
    </sheetIdMap>
  </header>
  <header guid="{FEE6D2F7-BE85-4995-8D6D-F467FBB504AE}" dateTime="2019-07-09T16:01:25" maxSheetId="2" userName="Мамаева Екатерина Владиславовна" r:id="rId428" minRId="4063">
    <sheetIdMap count="1">
      <sheetId val="1"/>
    </sheetIdMap>
  </header>
  <header guid="{379E9CB1-A042-43B0-9305-B0798EE6C614}" dateTime="2019-07-09T16:06:13" maxSheetId="2" userName="Мамаева Екатерина Владиславовна" r:id="rId429" minRId="4064">
    <sheetIdMap count="1">
      <sheetId val="1"/>
    </sheetIdMap>
  </header>
  <header guid="{ED7DECB4-DE02-41A4-890F-D7CE3A746F52}" dateTime="2019-07-09T16:13:42" maxSheetId="2" userName="Николаева Лариса Леонидовна" r:id="rId430" minRId="4065" maxRId="4077">
    <sheetIdMap count="1">
      <sheetId val="1"/>
    </sheetIdMap>
  </header>
  <header guid="{F3055A9B-360E-427A-96D6-178ED0FA22AA}" dateTime="2019-07-09T16:14:08" maxSheetId="2" userName="Мамаева Екатерина Владиславовна" r:id="rId431" minRId="4078" maxRId="4080">
    <sheetIdMap count="1">
      <sheetId val="1"/>
    </sheetIdMap>
  </header>
  <header guid="{E8EB1980-1CFF-44A6-8404-EF7B378542E9}" dateTime="2019-07-09T16:15:41" maxSheetId="2" userName="Николаева Лариса Леонидовна" r:id="rId432" minRId="4081" maxRId="4087">
    <sheetIdMap count="1">
      <sheetId val="1"/>
    </sheetIdMap>
  </header>
  <header guid="{5DFAE145-FDE1-497F-A561-5C1E131A23DF}" dateTime="2019-07-09T17:19:38" maxSheetId="2" userName="Гатке Анастасия Владимировна" r:id="rId433" minRId="4088">
    <sheetIdMap count="1">
      <sheetId val="1"/>
    </sheetIdMap>
  </header>
  <header guid="{51CBAEFB-6F3F-46F8-BFB4-9905D70F99EB}" dateTime="2019-07-09T17:21:58" maxSheetId="2" userName="Мамаева Екатерина Владиславовна" r:id="rId434" minRId="4090" maxRId="4093">
    <sheetIdMap count="1">
      <sheetId val="1"/>
    </sheetIdMap>
  </header>
  <header guid="{03B4640B-FCC4-4D5C-B33A-3B745DD74722}" dateTime="2019-07-09T17:22:11" maxSheetId="2" userName="Гатке Анастасия Владимировна" r:id="rId435" minRId="4094" maxRId="4095">
    <sheetIdMap count="1">
      <sheetId val="1"/>
    </sheetIdMap>
  </header>
  <header guid="{EB495393-34FE-4831-A406-1E3AEEB53BB3}" dateTime="2019-07-09T17:23:33" maxSheetId="2" userName="Гатке Анастасия Владимировна" r:id="rId436" minRId="4096">
    <sheetIdMap count="1">
      <sheetId val="1"/>
    </sheetIdMap>
  </header>
  <header guid="{D505CF11-B1AB-43BF-AF4B-981176927466}" dateTime="2019-07-09T17:23:46" maxSheetId="2" userName="Мамаева Екатерина Владиславовна" r:id="rId437" minRId="4097" maxRId="4103">
    <sheetIdMap count="1">
      <sheetId val="1"/>
    </sheetIdMap>
  </header>
  <header guid="{F04747B4-3419-4603-9F75-DFD0ACF7E3A3}" dateTime="2019-07-09T17:24:12" maxSheetId="2" userName="Гатке Анастасия Владимировна" r:id="rId438" minRId="4104">
    <sheetIdMap count="1">
      <sheetId val="1"/>
    </sheetIdMap>
  </header>
  <header guid="{B18DB78D-F6F4-436B-8532-625F32A1D910}" dateTime="2019-07-09T17:25:01" maxSheetId="2" userName="Мамаева Екатерина Владиславовна" r:id="rId439" minRId="4105" maxRId="4106">
    <sheetIdMap count="1">
      <sheetId val="1"/>
    </sheetIdMap>
  </header>
  <header guid="{CBA946F6-C3FD-4244-A92D-202FA7D3E85E}" dateTime="2019-07-09T17:27:27" maxSheetId="2" userName="Мамаева Екатерина Владиславовна" r:id="rId440" minRId="4107" maxRId="4111">
    <sheetIdMap count="1">
      <sheetId val="1"/>
    </sheetIdMap>
  </header>
  <header guid="{65EE6BBC-AC2D-4DB6-8951-7217B6E7ED1F}" dateTime="2019-07-09T17:29:51" maxSheetId="2" userName="Гатке Анастасия Владимировна" r:id="rId441" minRId="4112" maxRId="4114">
    <sheetIdMap count="1">
      <sheetId val="1"/>
    </sheetIdMap>
  </header>
  <header guid="{0AD6BA48-54C5-437E-91D5-60863CB0C8C1}" dateTime="2019-07-09T17:36:19" maxSheetId="2" userName="Мамаева Екатерина Владиславовна" r:id="rId442" minRId="4115" maxRId="4116">
    <sheetIdMap count="1">
      <sheetId val="1"/>
    </sheetIdMap>
  </header>
  <header guid="{787D4FFE-1E63-434A-BB2D-99BB05D5C067}" dateTime="2019-07-09T17:39:06" maxSheetId="2" userName="Гатке Анастасия Владимировна" r:id="rId443" minRId="4117">
    <sheetIdMap count="1">
      <sheetId val="1"/>
    </sheetIdMap>
  </header>
  <header guid="{44AA6027-4A38-4822-A593-85A2516FD275}" dateTime="2019-07-09T17:39:54" maxSheetId="2" userName="Гатке Анастасия Владимировна" r:id="rId444" minRId="4118" maxRId="4119">
    <sheetIdMap count="1">
      <sheetId val="1"/>
    </sheetIdMap>
  </header>
  <header guid="{A7045B21-C857-403A-99E9-84C68C4BF2DF}" dateTime="2019-07-09T17:40:54" maxSheetId="2" userName="Гатке Анастасия Владимировна" r:id="rId445" minRId="4120" maxRId="4121">
    <sheetIdMap count="1">
      <sheetId val="1"/>
    </sheetIdMap>
  </header>
  <header guid="{EE2FD9EE-03E0-49DB-8CCF-468ACC59F528}" dateTime="2019-07-09T17:42:03" maxSheetId="2" userName="Гатке Анастасия Владимировна" r:id="rId446" minRId="4122" maxRId="4123">
    <sheetIdMap count="1">
      <sheetId val="1"/>
    </sheetIdMap>
  </header>
  <header guid="{8A3B4F38-3B73-498A-BAB3-1D45C5A9171D}" dateTime="2019-07-09T17:44:48" maxSheetId="2" userName="Мамаева Екатерина Владиславовна" r:id="rId447" minRId="4124" maxRId="4125">
    <sheetIdMap count="1">
      <sheetId val="1"/>
    </sheetIdMap>
  </header>
  <header guid="{C072A89D-589E-4D8B-9437-7EDD4E5C3D06}" dateTime="2019-07-09T17:46:32" maxSheetId="2" userName="Мамаева Екатерина Владиславовна" r:id="rId448" minRId="4126">
    <sheetIdMap count="1">
      <sheetId val="1"/>
    </sheetIdMap>
  </header>
  <header guid="{448E4B20-F7D9-4755-9559-4D1856C85CD5}" dateTime="2019-07-09T17:46:53" maxSheetId="2" userName="Гатке Анастасия Владимировна" r:id="rId449" minRId="4127" maxRId="4128">
    <sheetIdMap count="1">
      <sheetId val="1"/>
    </sheetIdMap>
  </header>
  <header guid="{E6EE0A24-3A0A-43D0-8AA2-B1ACAC038A02}" dateTime="2019-07-09T18:07:54" maxSheetId="2" userName="Заворотная Елена Валерьевна" r:id="rId450" minRId="4129" maxRId="4140">
    <sheetIdMap count="1">
      <sheetId val="1"/>
    </sheetIdMap>
  </header>
  <header guid="{8A7A7347-A4E2-4613-A6A6-0BC395EB7661}" dateTime="2019-07-10T10:06:54" maxSheetId="2" userName="Заворотная Елена Валерьевна" r:id="rId451" minRId="4142" maxRId="4143">
    <sheetIdMap count="1">
      <sheetId val="1"/>
    </sheetIdMap>
  </header>
  <header guid="{70EB40BA-4D98-4626-95CD-730DE9563311}" dateTime="2019-07-10T10:10:46" maxSheetId="2" userName="Заворотная Елена Валерьевна" r:id="rId452" minRId="4145" maxRId="4146">
    <sheetIdMap count="1">
      <sheetId val="1"/>
    </sheetIdMap>
  </header>
  <header guid="{B9FDB9FF-0FA7-4C3D-8B85-78D0044F6731}" dateTime="2019-07-10T10:29:00" maxSheetId="2" userName="Заворотная Елена Валерьевна" r:id="rId453" minRId="4147" maxRId="4153">
    <sheetIdMap count="1">
      <sheetId val="1"/>
    </sheetIdMap>
  </header>
  <header guid="{7A5872EF-CE2E-4F2C-BD36-F2B7A5F28A03}" dateTime="2019-07-10T10:32:35" maxSheetId="2" userName="Баграмова Ирина Владимировна" r:id="rId454" minRId="4154" maxRId="4161">
    <sheetIdMap count="1">
      <sheetId val="1"/>
    </sheetIdMap>
  </header>
  <header guid="{48728D34-E070-48B6-8300-2A47C39F0F52}" dateTime="2019-07-10T10:38:03" maxSheetId="2" userName="Гатке Анастасия Владимировна" r:id="rId455" minRId="4163">
    <sheetIdMap count="1">
      <sheetId val="1"/>
    </sheetIdMap>
  </header>
  <header guid="{8BE98768-18E3-4C1D-98A2-EAD6F9B31D04}" dateTime="2019-07-10T10:39:37" maxSheetId="2" userName="Баграмова Ирина Владимировна" r:id="rId456" minRId="4164" maxRId="4165">
    <sheetIdMap count="1">
      <sheetId val="1"/>
    </sheetIdMap>
  </header>
  <header guid="{515CDA00-5A3A-4D35-80E2-8A39D24C59B4}" dateTime="2019-07-10T10:41:08" maxSheetId="2" userName="Гатке Анастасия Владимировна" r:id="rId457" minRId="4166" maxRId="4167">
    <sheetIdMap count="1">
      <sheetId val="1"/>
    </sheetIdMap>
  </header>
  <header guid="{0D78893D-EFFE-4A30-80C1-68121832D8E1}" dateTime="2019-07-10T10:50:43" maxSheetId="2" userName="Баграмова Ирина Владимировна" r:id="rId458" minRId="4168" maxRId="4171">
    <sheetIdMap count="1">
      <sheetId val="1"/>
    </sheetIdMap>
  </header>
  <header guid="{B0095B06-4742-4E9F-BD5E-F3E46C4BC4FA}" dateTime="2019-07-10T10:56:19" maxSheetId="2" userName="Мамаева Екатерина Владиславовна" r:id="rId459" minRId="4172" maxRId="4179">
    <sheetIdMap count="1">
      <sheetId val="1"/>
    </sheetIdMap>
  </header>
  <header guid="{C7D362E2-D69B-43F8-A3D1-419F46F34C9C}" dateTime="2019-07-10T11:09:01" maxSheetId="2" userName="Баграмова Ирина Владимировна" r:id="rId460" minRId="4180" maxRId="4185">
    <sheetIdMap count="1">
      <sheetId val="1"/>
    </sheetIdMap>
  </header>
  <header guid="{FF730C95-93AC-4433-92F8-50063F938786}" dateTime="2019-07-10T12:14:13" maxSheetId="2" userName="Баграмова Ирина Владимировна" r:id="rId461" minRId="4186" maxRId="4187">
    <sheetIdMap count="1">
      <sheetId val="1"/>
    </sheetIdMap>
  </header>
  <header guid="{F0655183-3DE8-4AD4-97F2-5A5443904CDA}" dateTime="2019-07-10T12:27:58" maxSheetId="2" userName="Мамаева Екатерина Владиславовна" r:id="rId462" minRId="4188">
    <sheetIdMap count="1">
      <sheetId val="1"/>
    </sheetIdMap>
  </header>
  <header guid="{1C36AF48-F986-4A00-987B-75C587B161ED}" dateTime="2019-07-10T13:13:23" maxSheetId="2" userName="Фризен Марина Агеевна" r:id="rId463">
    <sheetIdMap count="1">
      <sheetId val="1"/>
    </sheetIdMap>
  </header>
  <header guid="{341EA5B8-0A3A-4674-8F2A-B6E1E706B32F}" dateTime="2019-07-10T13:13:32" maxSheetId="2" userName="Мамаева Екатерина Владиславовна" r:id="rId464" minRId="4190">
    <sheetIdMap count="1">
      <sheetId val="1"/>
    </sheetIdMap>
  </header>
  <header guid="{64D0070D-E809-4020-AF58-2EB2398C7C02}" dateTime="2019-07-10T13:39:08" maxSheetId="2" userName="Забарака Максим Николаевич" r:id="rId465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00" sId="1" numFmtId="4">
    <nc r="G12">
      <v>12.044</v>
    </nc>
  </rcc>
  <rcc rId="801" sId="1" numFmtId="34">
    <nc r="M12">
      <v>1.4E-2</v>
    </nc>
  </rcc>
  <rdn rId="0" localSheetId="1" customView="1" name="Z_55DD6305_3068_422D_AB2E_47B473243C26_.wvu.FilterData" hidden="1" oldHidden="1">
    <formula>'12.18'!$A$6:$N$115</formula>
  </rdn>
  <rcv guid="{55DD6305-3068-422D-AB2E-47B473243C26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53" start="0" length="0">
    <dxf>
      <border>
        <top style="thin">
          <color indexed="64"/>
        </top>
      </border>
    </dxf>
  </rfmt>
  <rfmt sheetId="1" sqref="B68" start="0" length="0">
    <dxf>
      <border>
        <bottom style="thin">
          <color indexed="64"/>
        </bottom>
      </border>
    </dxf>
  </rfmt>
  <rfmt sheetId="1" sqref="B53:B6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</revisions>
</file>

<file path=xl/revisions/revisionLog10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36" sId="1">
    <nc r="E38">
      <v>6.17</v>
    </nc>
  </rcc>
  <rcc rId="1337" sId="1" numFmtId="34">
    <nc r="H38">
      <v>57.371000000000002</v>
    </nc>
  </rcc>
  <rcc rId="1338" sId="1">
    <nc r="F38">
      <v>2.0609999999999999</v>
    </nc>
  </rcc>
  <rcc rId="1339" sId="1" numFmtId="34">
    <nc r="G38">
      <v>180.78299999999999</v>
    </nc>
  </rcc>
  <rcv guid="{1DDA866A-FD91-4A5F-8381-B3BB5AFFAEF6}" action="delete"/>
  <rdn rId="0" localSheetId="1" customView="1" name="Z_1DDA866A_FD91_4A5F_8381_B3BB5AFFAEF6_.wvu.FilterData" hidden="1" oldHidden="1">
    <formula>'01.19'!$A$6:$N$122</formula>
    <oldFormula>'01.19'!$A$6:$N$116</oldFormula>
  </rdn>
  <rcv guid="{1DDA866A-FD91-4A5F-8381-B3BB5AFFAEF6}" action="add"/>
</revisions>
</file>

<file path=xl/revisions/revisionLog10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41" sId="1" numFmtId="34">
    <nc r="H33">
      <v>1.212</v>
    </nc>
  </rcc>
  <rcc rId="1342" sId="1" numFmtId="34">
    <oc r="H38">
      <v>57.371000000000002</v>
    </oc>
    <nc r="H38">
      <v>49.981999999999999</v>
    </nc>
  </rcc>
  <rcc rId="1343" sId="1">
    <nc r="E31">
      <v>6.2329999999999997</v>
    </nc>
  </rcc>
  <rcc rId="1344" sId="1" numFmtId="34">
    <nc r="H31">
      <v>37.273000000000003</v>
    </nc>
  </rcc>
  <rcc rId="1345" sId="1" numFmtId="34">
    <nc r="G31">
      <v>140.422</v>
    </nc>
  </rcc>
</revisions>
</file>

<file path=xl/revisions/revisionLog10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46" sId="1" numFmtId="34">
    <nc r="G32">
      <v>1.8140000000000001</v>
    </nc>
  </rcc>
  <rcc rId="1347" sId="1" numFmtId="34">
    <nc r="G36">
      <v>3.165</v>
    </nc>
  </rcc>
  <rcc rId="1348" sId="1" numFmtId="34">
    <nc r="H36">
      <v>1.8919999999999999</v>
    </nc>
  </rcc>
  <rcc rId="1349" sId="1" numFmtId="34">
    <nc r="G34">
      <v>7.37</v>
    </nc>
  </rcc>
  <rcc rId="1350" sId="1" numFmtId="34">
    <nc r="H34">
      <v>2.5499999999999998</v>
    </nc>
  </rcc>
</revisions>
</file>

<file path=xl/revisions/revisionLog10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51" sId="1" numFmtId="34">
    <nc r="G35">
      <v>2.3620000000000001</v>
    </nc>
  </rcc>
  <rcc rId="1352" sId="1" numFmtId="34">
    <nc r="H37">
      <v>2.2160000000000002</v>
    </nc>
  </rcc>
  <rcc rId="1353" sId="1" numFmtId="34">
    <oc r="H38">
      <v>49.981999999999999</v>
    </oc>
    <nc r="H38">
      <v>55.981999999999999</v>
    </nc>
  </rcc>
</revisions>
</file>

<file path=xl/revisions/revisionLog10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54" sId="1" numFmtId="34">
    <nc r="H30">
      <v>1.0129999999999999</v>
    </nc>
  </rcc>
  <rcc rId="1355" sId="1" numFmtId="34">
    <nc r="G30">
      <v>12.625999999999999</v>
    </nc>
  </rcc>
</revisions>
</file>

<file path=xl/revisions/revisionLog10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="1" sqref="G123" start="0" length="0">
    <dxf>
      <numFmt numFmtId="166" formatCode="_-* #,##0.000\ _₽_-;\-* #,##0.000\ _₽_-;_-* &quot;-&quot;??\ _₽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cc rId="1356" sId="1" odxf="1" dxf="1" numFmtId="34">
    <nc r="G19">
      <v>587.89</v>
    </nc>
    <ndxf>
      <border outline="0">
        <top style="thin">
          <color indexed="64"/>
        </top>
        <bottom style="medium">
          <color indexed="64"/>
        </bottom>
      </border>
    </ndxf>
  </rcc>
  <rfmt sheetId="1" sqref="G20" start="0" length="0">
    <dxf>
      <border outline="0">
        <top style="medium">
          <color indexed="64"/>
        </top>
        <bottom style="thin">
          <color indexed="64"/>
        </bottom>
      </border>
    </dxf>
  </rfmt>
  <rcc rId="1357" sId="1" numFmtId="34">
    <nc r="G20">
      <v>1.6220000000000001</v>
    </nc>
  </rcc>
  <rcc rId="1358" sId="1" numFmtId="34">
    <nc r="H20">
      <v>8.7159999999999993</v>
    </nc>
  </rcc>
  <rcc rId="1359" sId="1" numFmtId="34">
    <nc r="H22">
      <v>10.595000000000001</v>
    </nc>
  </rcc>
  <rcc rId="1360" sId="1" numFmtId="34">
    <nc r="G22">
      <v>10.698</v>
    </nc>
  </rcc>
  <rcc rId="1361" sId="1" numFmtId="34">
    <nc r="G23">
      <v>4.3049999999999997</v>
    </nc>
  </rcc>
  <rcc rId="1362" sId="1" numFmtId="34">
    <nc r="E23">
      <v>10.263999999999999</v>
    </nc>
  </rcc>
  <rcc rId="1363" sId="1" numFmtId="34">
    <nc r="H24">
      <v>13.962</v>
    </nc>
  </rcc>
</revisions>
</file>

<file path=xl/revisions/revisionLog10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64" sId="1">
    <nc r="H54">
      <v>2.9089999999999998</v>
    </nc>
  </rcc>
  <rcc rId="1365" sId="1">
    <nc r="G54">
      <v>2.9929999999999999</v>
    </nc>
  </rcc>
  <rcc rId="1366" sId="1">
    <nc r="H55">
      <v>120.233</v>
    </nc>
  </rcc>
  <rcc rId="1367" sId="1">
    <nc r="G55">
      <v>94.475999999999999</v>
    </nc>
  </rcc>
  <rcc rId="1368" sId="1">
    <nc r="H56">
      <v>1.385</v>
    </nc>
  </rcc>
  <rcc rId="1369" sId="1">
    <nc r="H57">
      <v>4.8330000000000002</v>
    </nc>
  </rcc>
  <rcc rId="1370" sId="1">
    <nc r="G57">
      <v>3.83</v>
    </nc>
  </rcc>
  <rcc rId="1371" sId="1">
    <nc r="H58">
      <v>3.9409999999999998</v>
    </nc>
  </rcc>
</revisions>
</file>

<file path=xl/revisions/revisionLog10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72" sId="1">
    <nc r="G58">
      <v>6.6150000000000002</v>
    </nc>
  </rcc>
  <rcc rId="1373" sId="1">
    <nc r="H59">
      <v>0.91600000000000004</v>
    </nc>
  </rcc>
</revisions>
</file>

<file path=xl/revisions/revisionLog10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374" sId="1" ref="A60:XFD60" action="insertRow"/>
  <rcc rId="1375" sId="1">
    <nc r="C60" t="inlineStr">
      <is>
        <t>ООО "Терра"</t>
      </is>
    </nc>
  </rcc>
  <rcv guid="{1DDA866A-FD91-4A5F-8381-B3BB5AFFAEF6}" action="delete"/>
  <rdn rId="0" localSheetId="1" customView="1" name="Z_1DDA866A_FD91_4A5F_8381_B3BB5AFFAEF6_.wvu.FilterData" hidden="1" oldHidden="1">
    <formula>'01.19'!$A$6:$N$123</formula>
    <oldFormula>'01.19'!$A$6:$N$123</oldFormula>
  </rdn>
  <rcv guid="{1DDA866A-FD91-4A5F-8381-B3BB5AFFAEF6}" action="add"/>
</revisions>
</file>

<file path=xl/revisions/revisionLog10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77" sId="1">
    <nc r="B60" t="inlineStr">
      <is>
        <t>Оренбургская область</t>
      </is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42" sId="1">
    <nc r="H53">
      <v>2.7690000000000001</v>
    </nc>
  </rcc>
  <rcc rId="843" sId="1">
    <nc r="G53">
      <v>2.9239999999999999</v>
    </nc>
  </rcc>
</revisions>
</file>

<file path=xl/revisions/revisionLog1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78" sId="1">
    <nc r="D60">
      <f>SUM(E60:I60)</f>
    </nc>
  </rcc>
  <rcc rId="1379" sId="1">
    <nc r="G60">
      <v>2.74</v>
    </nc>
  </rcc>
</revisions>
</file>

<file path=xl/revisions/revisionLog1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80" sId="1">
    <nc r="H61">
      <v>13.617000000000001</v>
    </nc>
  </rcc>
  <rcc rId="1381" sId="1">
    <nc r="G61">
      <v>15.818</v>
    </nc>
  </rcc>
</revisions>
</file>

<file path=xl/revisions/revisionLog1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82" sId="1">
    <nc r="G62">
      <v>82.912999999999997</v>
    </nc>
  </rcc>
  <rcc rId="1383" sId="1">
    <nc r="G63">
      <v>2.7869999999999999</v>
    </nc>
  </rcc>
  <rcc rId="1384" sId="1">
    <nc r="H64">
      <v>7.0380000000000003</v>
    </nc>
  </rcc>
  <rcc rId="1385" sId="1">
    <nc r="G65">
      <v>1.274</v>
    </nc>
  </rcc>
  <rcc rId="1386" sId="1">
    <nc r="H65">
      <v>1.57</v>
    </nc>
  </rcc>
  <rcc rId="1387" sId="1">
    <nc r="E66">
      <v>8.4700000000000006</v>
    </nc>
  </rcc>
  <rcc rId="1388" sId="1">
    <nc r="H66">
      <v>315.01100000000002</v>
    </nc>
  </rcc>
  <rcc rId="1389" sId="1">
    <nc r="G66">
      <v>340.61799999999999</v>
    </nc>
  </rcc>
</revisions>
</file>

<file path=xl/revisions/revisionLog1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90" sId="1">
    <nc r="G67">
      <v>1.0169999999999999</v>
    </nc>
  </rcc>
  <rcc rId="1391" sId="1">
    <nc r="E68">
      <v>1.877</v>
    </nc>
  </rcc>
  <rcc rId="1392" sId="1">
    <nc r="H69">
      <v>1.536</v>
    </nc>
  </rcc>
  <rcc rId="1393" sId="1">
    <nc r="H70">
      <v>12.554</v>
    </nc>
  </rcc>
</revisions>
</file>

<file path=xl/revisions/revisionLog1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94" sId="1">
    <nc r="H104">
      <v>2.1139999999999999</v>
    </nc>
  </rcc>
</revisions>
</file>

<file path=xl/revisions/revisionLog1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95" sId="1">
    <nc r="G101">
      <v>13.379</v>
    </nc>
  </rcc>
  <rcc rId="1396" sId="1">
    <nc r="H101">
      <v>4.7329999999999997</v>
    </nc>
  </rcc>
</revisions>
</file>

<file path=xl/revisions/revisionLog1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97" sId="1">
    <nc r="H102">
      <v>3.0529999999999999</v>
    </nc>
  </rcc>
  <rcc rId="1398" sId="1">
    <nc r="F102">
      <v>3.1920000000000002</v>
    </nc>
  </rcc>
  <rcc rId="1399" sId="1">
    <nc r="G102">
      <v>23.451000000000001</v>
    </nc>
  </rcc>
</revisions>
</file>

<file path=xl/revisions/revisionLog1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00" sId="1">
    <oc r="H100">
      <v>5.552999999999999</v>
    </oc>
    <nc r="H100">
      <f>5.553+23.034</f>
    </nc>
  </rcc>
</revisions>
</file>

<file path=xl/revisions/revisionLog1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01" sId="1">
    <oc r="G100">
      <v>2.9860000000000002</v>
    </oc>
    <nc r="G100">
      <f>2.986+38.538</f>
    </nc>
  </rcc>
</revisions>
</file>

<file path=xl/revisions/revisionLog1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02" sId="1">
    <nc r="G103">
      <v>3.2029999999999998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44" sId="1">
    <nc r="H54">
      <v>120.28700000000001</v>
    </nc>
  </rcc>
  <rcc rId="845" sId="1">
    <nc r="G54">
      <v>113.66200000000001</v>
    </nc>
  </rcc>
</revisions>
</file>

<file path=xl/revisions/revisionLog1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03" sId="1">
    <nc r="E99">
      <v>17.042999999999999</v>
    </nc>
  </rcc>
</revisions>
</file>

<file path=xl/revisions/revisionLog1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04" sId="1">
    <nc r="G99">
      <v>49.92</v>
    </nc>
  </rcc>
</revisions>
</file>

<file path=xl/revisions/revisionLog1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05" sId="1" numFmtId="34">
    <nc r="G10">
      <v>1.149</v>
    </nc>
  </rcc>
  <rcc rId="1406" sId="1" numFmtId="34">
    <oc r="G8">
      <v>713.07799999999997</v>
    </oc>
    <nc r="G8">
      <v>719.375</v>
    </nc>
  </rcc>
  <rcc rId="1407" sId="1" numFmtId="34">
    <nc r="H8">
      <v>1.704</v>
    </nc>
  </rcc>
  <rcc rId="1408" sId="1" numFmtId="34">
    <nc r="E9">
      <v>1.998</v>
    </nc>
  </rcc>
  <rcc rId="1409" sId="1" numFmtId="34">
    <nc r="H9">
      <v>11.754</v>
    </nc>
  </rcc>
  <rcc rId="1410" sId="1" numFmtId="34">
    <nc r="G9">
      <v>1.27</v>
    </nc>
  </rcc>
  <rcc rId="1411" sId="1" numFmtId="34">
    <nc r="H12">
      <v>3.3149999999999999</v>
    </nc>
  </rcc>
  <rcc rId="1412" sId="1" numFmtId="34">
    <nc r="H11">
      <v>0.73499999999999999</v>
    </nc>
  </rcc>
  <rcc rId="1413" sId="1" numFmtId="34">
    <nc r="G11">
      <v>8.1180000000000003</v>
    </nc>
  </rcc>
</revisions>
</file>

<file path=xl/revisions/revisionLog1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14" sId="1">
    <nc r="G116">
      <v>11.91</v>
    </nc>
  </rcc>
  <rcc rId="1415" sId="1">
    <nc r="G117">
      <v>1.7989999999999999</v>
    </nc>
  </rcc>
  <rcc rId="1416" sId="1">
    <nc r="F115">
      <v>3.27</v>
    </nc>
  </rcc>
  <rcc rId="1417" sId="1">
    <nc r="G115">
      <v>80.656000000000006</v>
    </nc>
  </rcc>
  <rcc rId="1418" sId="1">
    <nc r="H115">
      <v>67.617000000000004</v>
    </nc>
  </rcc>
</revisions>
</file>

<file path=xl/revisions/revisionLog1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19" sId="1">
    <nc r="H99">
      <v>10.829000000000001</v>
    </nc>
  </rcc>
</revisions>
</file>

<file path=xl/revisions/revisionLog1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20" sId="1">
    <oc r="E99">
      <v>17.042999999999999</v>
    </oc>
    <nc r="E99"/>
  </rcc>
  <rcc rId="1421" sId="1">
    <oc r="G99">
      <v>49.92</v>
    </oc>
    <nc r="G99"/>
  </rcc>
  <rcc rId="1422" sId="1">
    <oc r="H99">
      <v>10.829000000000001</v>
    </oc>
    <nc r="H99"/>
  </rcc>
  <rcc rId="1423" sId="1">
    <oc r="G100">
      <f>2.986+38.538</f>
    </oc>
    <nc r="G100"/>
  </rcc>
  <rcc rId="1424" sId="1">
    <oc r="H100">
      <f>5.553+23.034</f>
    </oc>
    <nc r="H100"/>
  </rcc>
  <rcc rId="1425" sId="1">
    <oc r="G101">
      <v>13.379</v>
    </oc>
    <nc r="G101"/>
  </rcc>
  <rcc rId="1426" sId="1">
    <oc r="H101">
      <v>4.7329999999999997</v>
    </oc>
    <nc r="H101"/>
  </rcc>
  <rcc rId="1427" sId="1">
    <oc r="F102">
      <v>3.1920000000000002</v>
    </oc>
    <nc r="F102"/>
  </rcc>
  <rcc rId="1428" sId="1">
    <oc r="G102">
      <v>23.451000000000001</v>
    </oc>
    <nc r="G102"/>
  </rcc>
  <rcc rId="1429" sId="1">
    <oc r="H102">
      <v>3.0529999999999999</v>
    </oc>
    <nc r="H102"/>
  </rcc>
  <rcc rId="1430" sId="1">
    <oc r="G103">
      <v>3.2029999999999998</v>
    </oc>
    <nc r="G103"/>
  </rcc>
  <rcc rId="1431" sId="1">
    <oc r="H104">
      <v>2.1139999999999999</v>
    </oc>
    <nc r="H104"/>
  </rcc>
  <rcc rId="1432" sId="1">
    <oc r="G105">
      <v>1.1599999999999999</v>
    </oc>
    <nc r="G105"/>
  </rcc>
</revisions>
</file>

<file path=xl/revisions/revisionLog1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33" sId="1">
    <nc r="H104">
      <v>2.1139999999999999</v>
    </nc>
  </rcc>
</revisions>
</file>

<file path=xl/revisions/revisionLog1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34" sId="1">
    <nc r="G101">
      <v>13.379</v>
    </nc>
  </rcc>
</revisions>
</file>

<file path=xl/revisions/revisionLog1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35" sId="1">
    <nc r="H101">
      <v>4.7329999999999997</v>
    </nc>
  </rcc>
</revisions>
</file>

<file path=xl/revisions/revisionLog1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36" sId="1">
    <nc r="F102">
      <v>3.1920000000000002</v>
    </nc>
  </rcc>
  <rcc rId="1437" sId="1">
    <nc r="G102">
      <v>23.451000000000001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46" sId="1">
    <nc r="H55">
      <v>1.524</v>
    </nc>
  </rcc>
  <rcc rId="847" sId="1">
    <nc r="H56">
      <v>3.6469999999999998</v>
    </nc>
  </rcc>
  <rcc rId="848" sId="1">
    <nc r="G56">
      <v>4.5279999999999996</v>
    </nc>
  </rcc>
  <rcc rId="849" sId="1">
    <nc r="H57">
      <v>6.71</v>
    </nc>
  </rcc>
  <rcc rId="850" sId="1">
    <nc r="G57">
      <v>5.2030000000000003</v>
    </nc>
  </rcc>
  <rcc rId="851" sId="1">
    <nc r="G59">
      <v>15.397</v>
    </nc>
  </rcc>
  <rcc rId="852" sId="1">
    <nc r="H59">
      <v>8.7579999999999991</v>
    </nc>
  </rcc>
  <rcc rId="853" sId="1">
    <nc r="H58">
      <v>0.19400000000000001</v>
    </nc>
  </rcc>
  <rcc rId="854" sId="1">
    <nc r="H62">
      <v>8.6669999999999998</v>
    </nc>
  </rcc>
  <rcc rId="855" sId="1">
    <nc r="G60">
      <v>113.50700000000001</v>
    </nc>
  </rcc>
  <rcc rId="856" sId="1">
    <nc r="G61">
      <v>2.2309999999999999</v>
    </nc>
  </rcc>
</revisions>
</file>

<file path=xl/revisions/revisionLog1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38" sId="1">
    <nc r="H102">
      <v>3.0529999999999999</v>
    </nc>
  </rcc>
</revisions>
</file>

<file path=xl/revisions/revisionLog1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39" sId="1">
    <nc r="G100">
      <v>38.537999999999997</v>
    </nc>
  </rcc>
</revisions>
</file>

<file path=xl/revisions/revisionLog1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40" sId="1">
    <nc r="H100">
      <v>23.033999999999999</v>
    </nc>
  </rcc>
</revisions>
</file>

<file path=xl/revisions/revisionLog1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41" sId="1">
    <nc r="G103">
      <v>3.2029999999999998</v>
    </nc>
  </rcc>
</revisions>
</file>

<file path=xl/revisions/revisionLog1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42" sId="1">
    <nc r="E99">
      <v>17.042999999999999</v>
    </nc>
  </rcc>
</revisions>
</file>

<file path=xl/revisions/revisionLog1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43" sId="1">
    <nc r="G99">
      <v>49.92</v>
    </nc>
  </rcc>
</revisions>
</file>

<file path=xl/revisions/revisionLog1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44" sId="1">
    <nc r="H99">
      <v>10.829000000000001</v>
    </nc>
  </rcc>
</revisions>
</file>

<file path=xl/revisions/revisionLog1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45" sId="1">
    <nc r="G105">
      <v>1.1599999999999999</v>
    </nc>
  </rcc>
  <rcc rId="1446" sId="1">
    <oc r="G100">
      <v>38.537999999999997</v>
    </oc>
    <nc r="G100">
      <f>38.538+2.986</f>
    </nc>
  </rcc>
</revisions>
</file>

<file path=xl/revisions/revisionLog1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47" sId="1">
    <oc r="H100">
      <v>23.033999999999999</v>
    </oc>
    <nc r="H100">
      <f>23.034+5.553</f>
    </nc>
  </rcc>
</revisions>
</file>

<file path=xl/revisions/revisionLog1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48" sId="1">
    <oc r="E106">
      <v>2192</v>
    </oc>
    <nc r="E106">
      <v>2.1920000000000002</v>
    </nc>
  </rcc>
  <rcc rId="1449" sId="1">
    <oc r="G106">
      <v>122291</v>
    </oc>
    <nc r="G106">
      <v>122.291</v>
    </nc>
  </rcc>
  <rcc rId="1450" sId="1">
    <oc r="H106">
      <v>40390</v>
    </oc>
    <nc r="H106">
      <v>40.39</v>
    </nc>
  </rcc>
  <rcc rId="1451" sId="1">
    <oc r="H107">
      <v>12145</v>
    </oc>
    <nc r="H107">
      <v>12.145</v>
    </nc>
  </rcc>
  <rcc rId="1452" sId="1">
    <oc r="H108">
      <v>3021</v>
    </oc>
    <nc r="H108">
      <v>3.0209999999999999</v>
    </nc>
  </rcc>
  <rcc rId="1453" sId="1">
    <oc r="H109">
      <v>2826</v>
    </oc>
    <nc r="H109">
      <v>2.8260000000000001</v>
    </nc>
  </rcc>
  <rcc rId="1454" sId="1">
    <oc r="H110">
      <v>4638</v>
    </oc>
    <nc r="H110">
      <v>4.6379999999999999</v>
    </nc>
  </rcc>
  <rcc rId="1455" sId="1">
    <oc r="H111">
      <v>7464</v>
    </oc>
    <nc r="H111">
      <v>7.4640000000000004</v>
    </nc>
  </rcc>
  <rcc rId="1456" sId="1">
    <oc r="G111">
      <v>6485</v>
    </oc>
    <nc r="G111">
      <v>6.4850000000000003</v>
    </nc>
  </rcc>
  <rcc rId="1457" sId="1">
    <oc r="G112">
      <v>2886</v>
    </oc>
    <nc r="G112">
      <v>2.8860000000000001</v>
    </nc>
  </rcc>
  <rcc rId="1458" sId="1">
    <oc r="H113">
      <v>1509</v>
    </oc>
    <nc r="H113">
      <v>1.5089999999999999</v>
    </nc>
  </rcc>
  <rcc rId="1459" sId="1">
    <oc r="H114">
      <v>3106</v>
    </oc>
    <nc r="H114">
      <v>3.1059999999999999</v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57" sId="1">
    <nc r="G63">
      <v>1.2729999999999999</v>
    </nc>
  </rcc>
  <rcc rId="858" sId="1">
    <nc r="H63">
      <v>1.458</v>
    </nc>
  </rcc>
</revisions>
</file>

<file path=xl/revisions/revisionLog1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60" sId="1" numFmtId="34">
    <nc r="H39">
      <v>18881.38</v>
    </nc>
  </rcc>
  <rcc rId="1461" sId="1" numFmtId="34">
    <nc r="G39">
      <v>1468.825</v>
    </nc>
  </rcc>
  <rcc rId="1462" sId="1" numFmtId="34">
    <nc r="H41">
      <v>6119.7650000000003</v>
    </nc>
  </rcc>
  <rcc rId="1463" sId="1" numFmtId="34">
    <nc r="H40">
      <v>4239.6099999999997</v>
    </nc>
  </rcc>
  <rcc rId="1464" sId="1" numFmtId="34">
    <nc r="H42">
      <v>2088.8710000000001</v>
    </nc>
  </rcc>
</revisions>
</file>

<file path=xl/revisions/revisionLog1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65" sId="1" numFmtId="34">
    <nc r="G15">
      <v>886.20799999999997</v>
    </nc>
  </rcc>
  <rcc rId="1466" sId="1" numFmtId="34">
    <nc r="H15">
      <v>16.489000000000001</v>
    </nc>
  </rcc>
  <rcc rId="1467" sId="1" numFmtId="34">
    <nc r="G14">
      <v>3.44</v>
    </nc>
  </rcc>
  <rcc rId="1468" sId="1" numFmtId="34">
    <nc r="H16">
      <v>5.6719999999999997</v>
    </nc>
  </rcc>
  <rcc rId="1469" sId="1" numFmtId="34">
    <nc r="G17">
      <v>1.492</v>
    </nc>
  </rcc>
  <rcc rId="1470" sId="1" numFmtId="34">
    <nc r="H17">
      <v>1.9450000000000001</v>
    </nc>
  </rcc>
  <rcc rId="1471" sId="1" numFmtId="34">
    <nc r="H18">
      <v>14.351000000000001</v>
    </nc>
  </rcc>
</revisions>
</file>

<file path=xl/revisions/revisionLog1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72" sId="1">
    <nc r="H93">
      <v>2.258</v>
    </nc>
  </rcc>
  <rcc rId="1473" sId="1">
    <nc r="G94">
      <v>4.3959999999999999</v>
    </nc>
  </rcc>
  <rcc rId="1474" sId="1">
    <nc r="E92">
      <v>51.597999999999999</v>
    </nc>
  </rcc>
  <rcc rId="1475" sId="1">
    <nc r="F92">
      <v>14.952999999999999</v>
    </nc>
  </rcc>
  <rcc rId="1476" sId="1">
    <nc r="G92">
      <v>80.593999999999994</v>
    </nc>
  </rcc>
</revisions>
</file>

<file path=xl/revisions/revisionLog1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77" sId="1">
    <nc r="G50">
      <v>166500</v>
    </nc>
  </rcc>
  <rcc rId="1478" sId="1">
    <nc r="H50">
      <v>36279</v>
    </nc>
  </rcc>
  <rcc rId="1479" sId="1">
    <nc r="H51">
      <v>4756</v>
    </nc>
  </rcc>
  <rcc rId="1480" sId="1">
    <nc r="G51">
      <v>2835</v>
    </nc>
  </rcc>
  <rcc rId="1481" sId="1">
    <nc r="H52">
      <v>7637</v>
    </nc>
  </rcc>
  <rcc rId="1482" sId="1">
    <nc r="G52">
      <v>22169</v>
    </nc>
  </rcc>
  <rcc rId="1483" sId="1">
    <nc r="G53">
      <v>3355</v>
    </nc>
  </rcc>
  <rfmt sheetId="1" sqref="A53:XFD53">
    <dxf>
      <fill>
        <patternFill>
          <bgColor rgb="FFFFFF00"/>
        </patternFill>
      </fill>
    </dxf>
  </rfmt>
  <rrc rId="1484" sId="1" ref="A54:XFD54" action="insertRow"/>
  <rcc rId="1485" sId="1">
    <nc r="B54" t="inlineStr">
      <is>
        <t>Тульская область</t>
      </is>
    </nc>
  </rcc>
</revisions>
</file>

<file path=xl/revisions/revisionLog1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86" sId="1">
    <oc r="H96">
      <v>93293</v>
    </oc>
    <nc r="H96">
      <v>93.293000000000006</v>
    </nc>
  </rcc>
  <rcc rId="1487" sId="1">
    <oc r="H97">
      <v>2293</v>
    </oc>
    <nc r="H97">
      <v>2.2930000000000001</v>
    </nc>
  </rcc>
  <rcc rId="1488" sId="1">
    <oc r="H98">
      <v>2695</v>
    </oc>
    <nc r="H98">
      <v>2.6949999999999998</v>
    </nc>
  </rcc>
  <rcc rId="1489" sId="1">
    <oc r="H99">
      <v>4331</v>
    </oc>
    <nc r="H99">
      <v>4.3310000000000004</v>
    </nc>
  </rcc>
  <rcc rId="1490" sId="1">
    <oc r="G96">
      <v>100084</v>
    </oc>
    <nc r="G96">
      <v>100.084</v>
    </nc>
  </rcc>
  <rcc rId="1491" sId="1">
    <oc r="G97">
      <v>8672</v>
    </oc>
    <nc r="G97">
      <v>8.6720000000000006</v>
    </nc>
  </rcc>
  <rcc rId="1492" sId="1">
    <oc r="G98">
      <v>2140</v>
    </oc>
    <nc r="G98">
      <v>2.14</v>
    </nc>
  </rcc>
  <rcc rId="1493" sId="1">
    <oc r="G99">
      <v>7637</v>
    </oc>
    <nc r="G99">
      <v>7.6369999999999996</v>
    </nc>
  </rcc>
  <rcc rId="1494" sId="1">
    <oc r="G124">
      <v>286309</v>
    </oc>
    <nc r="G124">
      <v>286.30900000000003</v>
    </nc>
  </rcc>
</revisions>
</file>

<file path=xl/revisions/revisionLog1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95" sId="1">
    <nc r="D54">
      <f>SUM(E54:I54)</f>
    </nc>
  </rcc>
  <rfmt sheetId="1" sqref="H128" start="0" length="0">
    <dxf>
      <font>
        <sz val="11"/>
        <color theme="1"/>
        <name val="Times New Roman"/>
        <scheme val="none"/>
      </font>
    </dxf>
  </rfmt>
  <rfmt sheetId="1" sqref="H129" start="0" length="0">
    <dxf>
      <font>
        <sz val="11"/>
        <color theme="1"/>
        <name val="Times New Roman"/>
        <scheme val="none"/>
      </font>
    </dxf>
  </rfmt>
  <rfmt sheetId="1" sqref="H130" start="0" length="0">
    <dxf>
      <font>
        <sz val="11"/>
        <color theme="1"/>
        <name val="Times New Roman"/>
        <scheme val="none"/>
      </font>
    </dxf>
  </rfmt>
  <rfmt sheetId="1" sqref="H131" start="0" length="0">
    <dxf>
      <font>
        <sz val="11"/>
        <color theme="1"/>
        <name val="Times New Roman"/>
        <scheme val="none"/>
      </font>
    </dxf>
  </rfmt>
  <rcc rId="1496" sId="1">
    <oc r="G50">
      <v>166500</v>
    </oc>
    <nc r="G50">
      <v>166.5</v>
    </nc>
  </rcc>
  <rcc rId="1497" sId="1">
    <oc r="H50">
      <v>36279</v>
    </oc>
    <nc r="H50">
      <v>36.279000000000003</v>
    </nc>
  </rcc>
  <rcc rId="1498" sId="1">
    <oc r="G51">
      <v>2835</v>
    </oc>
    <nc r="G51">
      <v>2.835</v>
    </nc>
  </rcc>
  <rcc rId="1499" sId="1">
    <oc r="H51">
      <v>4756</v>
    </oc>
    <nc r="H51">
      <v>4.7560000000000002</v>
    </nc>
  </rcc>
  <rcc rId="1500" sId="1">
    <oc r="G52">
      <v>22169</v>
    </oc>
    <nc r="G52">
      <v>22.169</v>
    </nc>
  </rcc>
  <rcc rId="1501" sId="1">
    <oc r="H52">
      <v>7637</v>
    </oc>
    <nc r="H52">
      <v>7.6369999999999996</v>
    </nc>
  </rcc>
  <rcc rId="1502" sId="1">
    <oc r="G53">
      <v>3355</v>
    </oc>
    <nc r="G53">
      <v>3.355</v>
    </nc>
  </rcc>
  <rcc rId="1503" sId="1">
    <nc r="G54">
      <v>1.204</v>
    </nc>
  </rcc>
  <rfmt sheetId="1" sqref="A53:XFD53">
    <dxf>
      <fill>
        <patternFill patternType="none">
          <bgColor auto="1"/>
        </patternFill>
      </fill>
    </dxf>
  </rfmt>
  <rfmt sheetId="1" sqref="A54:XFD54">
    <dxf>
      <fill>
        <patternFill patternType="none">
          <bgColor auto="1"/>
        </patternFill>
      </fill>
    </dxf>
  </rfmt>
  <rfmt sheetId="1" sqref="C54">
    <dxf>
      <fill>
        <patternFill patternType="solid">
          <bgColor rgb="FFFF0000"/>
        </patternFill>
      </fill>
    </dxf>
  </rfmt>
  <rcc rId="1504" sId="1" odxf="1" dxf="1">
    <nc r="C54" t="inlineStr">
      <is>
        <t>Трансэнерго-филиал ОАО "РЖД"</t>
      </is>
    </nc>
    <ndxf>
      <fill>
        <patternFill patternType="none">
          <bgColor indexed="65"/>
        </patternFill>
      </fill>
      <border outline="0">
        <top style="thin">
          <color indexed="64"/>
        </top>
        <bottom style="medium">
          <color indexed="64"/>
        </bottom>
      </border>
    </ndxf>
  </rcc>
  <rfmt sheetId="1" sqref="A52:A54" start="0" length="0">
    <dxf>
      <border>
        <left style="thin">
          <color indexed="64"/>
        </left>
      </border>
    </dxf>
  </rfmt>
  <rfmt sheetId="1" sqref="N52:N54" start="0" length="0">
    <dxf>
      <border>
        <right style="thin">
          <color indexed="64"/>
        </right>
      </border>
    </dxf>
  </rfmt>
  <rfmt sheetId="1" sqref="A54:N54" start="0" length="0">
    <dxf>
      <border>
        <bottom style="thin">
          <color indexed="64"/>
        </bottom>
      </border>
    </dxf>
  </rfmt>
  <rfmt sheetId="1" sqref="A50:A54" start="0" length="0">
    <dxf>
      <border>
        <left style="medium">
          <color indexed="64"/>
        </left>
      </border>
    </dxf>
  </rfmt>
  <rfmt sheetId="1" sqref="N50:N54" start="0" length="0">
    <dxf>
      <border>
        <right style="medium">
          <color indexed="64"/>
        </right>
      </border>
    </dxf>
  </rfmt>
  <rfmt sheetId="1" sqref="A54:N54" start="0" length="0">
    <dxf>
      <border>
        <bottom style="medium">
          <color indexed="64"/>
        </bottom>
      </border>
    </dxf>
  </rfmt>
</revisions>
</file>

<file path=xl/revisions/revisionLog1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05" sId="1">
    <nc r="E44">
      <v>0.52800000000000002</v>
    </nc>
  </rcc>
  <rcc rId="1506" sId="1">
    <nc r="F44">
      <v>1.109</v>
    </nc>
  </rcc>
  <rcc rId="1507" sId="1">
    <nc r="G44">
      <v>90.977999999999994</v>
    </nc>
  </rcc>
  <rcc rId="1508" sId="1">
    <nc r="H44">
      <v>47.680999999999997</v>
    </nc>
  </rcc>
  <rcc rId="1509" sId="1">
    <nc r="G49">
      <v>5.9969999999999999</v>
    </nc>
  </rcc>
  <rfmt sheetId="1" sqref="H127" start="0" length="0">
    <dxf>
      <font>
        <sz val="11"/>
        <color theme="1"/>
        <name val="Times New Roman"/>
        <scheme val="none"/>
      </font>
    </dxf>
  </rfmt>
  <rcc rId="1510" sId="1">
    <nc r="G45">
      <v>64.825000000000003</v>
    </nc>
  </rcc>
  <rcc rId="1511" sId="1">
    <nc r="H45">
      <v>117.164</v>
    </nc>
  </rcc>
  <rcc rId="1512" sId="1">
    <nc r="G46">
      <v>16.675000000000001</v>
    </nc>
  </rcc>
  <rcc rId="1513" sId="1">
    <nc r="H46">
      <v>32.075000000000003</v>
    </nc>
  </rcc>
  <rcc rId="1514" sId="1">
    <nc r="G47">
      <v>18.628</v>
    </nc>
  </rcc>
  <rcc rId="1515" sId="1">
    <nc r="H47">
      <v>30.736999999999998</v>
    </nc>
  </rcc>
  <rcc rId="1516" sId="1">
    <nc r="G48">
      <v>7.4420000000000002</v>
    </nc>
  </rcc>
  <rcv guid="{8743966E-23CA-4A3B-9E7E-E009BB5C14F3}" action="delete"/>
  <rdn rId="0" localSheetId="1" customView="1" name="Z_8743966E_23CA_4A3B_9E7E_E009BB5C14F3_.wvu.FilterData" hidden="1" oldHidden="1">
    <formula>'01.19'!$A$6:$N$124</formula>
    <oldFormula>'01.19'!$A$6:$N$118</oldFormula>
  </rdn>
  <rcv guid="{8743966E-23CA-4A3B-9E7E-E009BB5C14F3}" action="add"/>
</revisions>
</file>

<file path=xl/revisions/revisionLog1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18" sId="1" odxf="1" dxf="1">
    <nc r="D19">
      <f>SUM(E19:I19)</f>
    </nc>
    <odxf>
      <border outline="0">
        <top style="medium">
          <color indexed="64"/>
        </top>
        <bottom style="thin">
          <color indexed="64"/>
        </bottom>
      </border>
    </odxf>
    <ndxf>
      <border outline="0">
        <top style="thin">
          <color indexed="64"/>
        </top>
        <bottom style="medium">
          <color indexed="64"/>
        </bottom>
      </border>
    </ndxf>
  </rcc>
</revisions>
</file>

<file path=xl/revisions/revisionLog1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19" sId="1">
    <nc r="G72">
      <v>3.1190000000000002</v>
    </nc>
  </rcc>
  <rcc rId="1520" sId="1">
    <nc r="H72">
      <v>1.081</v>
    </nc>
  </rcc>
  <rcc rId="1521" sId="1">
    <nc r="G73">
      <v>3.6999999999999998E-2</v>
    </nc>
  </rcc>
  <rcc rId="1522" sId="1">
    <nc r="H73">
      <v>0.11600000000000001</v>
    </nc>
  </rcc>
  <rcc rId="1523" sId="1">
    <nc r="E74">
      <v>3.6850000000000001</v>
    </nc>
  </rcc>
  <rcc rId="1524" sId="1">
    <nc r="G74">
      <v>8.4740000000000002</v>
    </nc>
  </rcc>
  <rcc rId="1525" sId="1">
    <nc r="H74">
      <v>40.11</v>
    </nc>
  </rcc>
  <rcc rId="1526" sId="1">
    <nc r="I74">
      <v>3.43</v>
    </nc>
  </rcc>
  <rcc rId="1527" sId="1">
    <nc r="G75">
      <v>2.0150000000000001</v>
    </nc>
  </rcc>
  <rcc rId="1528" sId="1">
    <nc r="H75">
      <v>4.0599999999999996</v>
    </nc>
  </rcc>
  <rcc rId="1529" sId="1">
    <nc r="G76">
      <v>111.136</v>
    </nc>
  </rcc>
  <rcc rId="1530" sId="1">
    <nc r="H76">
      <v>99.640999999999991</v>
    </nc>
  </rcc>
  <rcc rId="1531" sId="1">
    <nc r="G77">
      <v>8.9920000000000009</v>
    </nc>
  </rcc>
  <rcc rId="1532" sId="1">
    <nc r="H77">
      <v>6.1970000000000001</v>
    </nc>
  </rcc>
  <rcc rId="1533" sId="1">
    <nc r="E78">
      <v>2.5</v>
    </nc>
  </rcc>
  <rcc rId="1534" sId="1">
    <nc r="H79">
      <v>4.1000000000000002E-2</v>
    </nc>
  </rcc>
  <rcc rId="1535" sId="1">
    <nc r="G80">
      <v>1.877</v>
    </nc>
  </rcc>
  <rcc rId="1536" sId="1">
    <nc r="H80">
      <v>1.85</v>
    </nc>
  </rcc>
  <rcc rId="1537" sId="1">
    <nc r="E81">
      <v>1.8169999999999999</v>
    </nc>
  </rcc>
  <rcc rId="1538" sId="1">
    <nc r="H82">
      <v>2.1619999999999999</v>
    </nc>
  </rcc>
  <rcc rId="1539" sId="1">
    <nc r="G83">
      <v>2.141</v>
    </nc>
  </rcc>
  <rcc rId="1540" sId="1">
    <nc r="H83">
      <v>0.15</v>
    </nc>
  </rcc>
  <rcc rId="1541" sId="1">
    <nc r="G84">
      <v>8.5619999999999994</v>
    </nc>
  </rcc>
  <rcc rId="1542" sId="1" numFmtId="4">
    <nc r="H84">
      <v>6</v>
    </nc>
  </rcc>
  <rcc rId="1543" sId="1">
    <nc r="G85">
      <v>180.386</v>
    </nc>
  </rcc>
  <rcc rId="1544" sId="1">
    <nc r="H85">
      <v>0.88600000000000001</v>
    </nc>
  </rcc>
  <rcc rId="1545" sId="1">
    <nc r="G86">
      <v>0.29899999999999999</v>
    </nc>
  </rcc>
  <rcc rId="1546" sId="1">
    <nc r="H86">
      <v>0.182</v>
    </nc>
  </rcc>
  <rcc rId="1547" sId="1">
    <nc r="H87">
      <v>5.6520000000000001</v>
    </nc>
  </rcc>
  <rcc rId="1548" sId="1" numFmtId="4">
    <nc r="H88">
      <v>1</v>
    </nc>
  </rcc>
  <rcc rId="1549" sId="1">
    <nc r="E89">
      <v>5.1180000000000003</v>
    </nc>
  </rcc>
  <rcc rId="1550" sId="1">
    <nc r="H90">
      <v>1.05</v>
    </nc>
  </rcc>
  <rcc rId="1551" sId="1">
    <nc r="H91">
      <v>2.5630000000000002</v>
    </nc>
  </rcc>
  <rcc rId="1552" sId="1">
    <nc r="G92">
      <v>70.052999999999997</v>
    </nc>
  </rcc>
</revisions>
</file>

<file path=xl/revisions/revisionLog1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53" sId="1" numFmtId="34">
    <nc r="G7">
      <v>4.1869999999999994</v>
    </nc>
  </rcc>
  <rcc rId="1554" sId="1" numFmtId="34">
    <nc r="H7">
      <v>6.8460000000000001</v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59" sId="1">
    <nc r="E64">
      <v>8.3930000000000007</v>
    </nc>
  </rcc>
  <rcc rId="860" sId="1">
    <nc r="G64">
      <v>337.71300000000002</v>
    </nc>
  </rcc>
  <rcc rId="861" sId="1">
    <nc r="H64">
      <v>312.952</v>
    </nc>
  </rcc>
  <rcc rId="862" sId="1">
    <nc r="H67">
      <v>1.7330000000000001</v>
    </nc>
  </rcc>
  <rcc rId="863" sId="1">
    <nc r="H68">
      <v>14.077999999999999</v>
    </nc>
  </rcc>
</revisions>
</file>

<file path=xl/revisions/revisionLog1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55" sId="1" numFmtId="34">
    <nc r="E21">
      <v>940.02599999999995</v>
    </nc>
  </rcc>
  <rcc rId="1556" sId="1" numFmtId="34">
    <nc r="H21">
      <v>12.521000000000001</v>
    </nc>
  </rcc>
  <rcc rId="1557" sId="1">
    <nc r="G21">
      <v>12.577</v>
    </nc>
  </rcc>
</revisions>
</file>

<file path=xl/revisions/revisionLog1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58" sId="1">
    <nc r="E123">
      <v>1881.0480000000014</v>
    </nc>
  </rcc>
</revisions>
</file>

<file path=xl/revisions/revisionLog1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59" sId="1" numFmtId="4">
    <nc r="G13">
      <f>9.999+2.76</f>
    </nc>
  </rcc>
  <rcv guid="{55DD6305-3068-422D-AB2E-47B473243C26}" action="delete"/>
  <rdn rId="0" localSheetId="1" customView="1" name="Z_55DD6305_3068_422D_AB2E_47B473243C26_.wvu.FilterData" hidden="1" oldHidden="1">
    <formula>'01.19'!$A$6:$N$124</formula>
    <oldFormula>'01.19'!$A$6:$N$118</oldFormula>
  </rdn>
  <rcv guid="{55DD6305-3068-422D-AB2E-47B473243C26}" action="add"/>
</revisions>
</file>

<file path=xl/revisions/revisionLog1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61" sId="1" numFmtId="34">
    <nc r="M13">
      <v>0.14000000000000001</v>
    </nc>
  </rcc>
</revisions>
</file>

<file path=xl/revisions/revisionLog1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62" sId="1" numFmtId="19">
    <oc r="H2">
      <v>43466</v>
    </oc>
    <nc r="H2">
      <v>43497</v>
    </nc>
  </rcc>
  <rcc rId="1563" sId="1" numFmtId="34">
    <oc r="M13">
      <v>0.14000000000000001</v>
    </oc>
    <nc r="M13"/>
  </rcc>
  <rcc rId="1564" sId="1" numFmtId="34">
    <oc r="G7">
      <v>4.1869999999999994</v>
    </oc>
    <nc r="G7"/>
  </rcc>
  <rcc rId="1565" sId="1" numFmtId="34">
    <oc r="H7">
      <v>6.8460000000000001</v>
    </oc>
    <nc r="H7"/>
  </rcc>
  <rcc rId="1566" sId="1" numFmtId="34">
    <oc r="G8">
      <v>719.375</v>
    </oc>
    <nc r="G8"/>
  </rcc>
  <rcc rId="1567" sId="1" numFmtId="34">
    <oc r="H8">
      <v>1.704</v>
    </oc>
    <nc r="H8"/>
  </rcc>
  <rcc rId="1568" sId="1" numFmtId="34">
    <oc r="E9">
      <v>1.998</v>
    </oc>
    <nc r="E9"/>
  </rcc>
  <rcc rId="1569" sId="1" numFmtId="34">
    <oc r="G9">
      <v>1.27</v>
    </oc>
    <nc r="G9"/>
  </rcc>
  <rcc rId="1570" sId="1" numFmtId="34">
    <oc r="H9">
      <v>11.754</v>
    </oc>
    <nc r="H9"/>
  </rcc>
  <rcc rId="1571" sId="1" numFmtId="34">
    <oc r="G10">
      <v>1.149</v>
    </oc>
    <nc r="G10"/>
  </rcc>
  <rcc rId="1572" sId="1" numFmtId="34">
    <oc r="G11">
      <v>8.1180000000000003</v>
    </oc>
    <nc r="G11"/>
  </rcc>
  <rcc rId="1573" sId="1" numFmtId="34">
    <oc r="H11">
      <v>0.73499999999999999</v>
    </oc>
    <nc r="H11"/>
  </rcc>
  <rcc rId="1574" sId="1" numFmtId="34">
    <oc r="H12">
      <v>3.3149999999999999</v>
    </oc>
    <nc r="H12"/>
  </rcc>
  <rcc rId="1575" sId="1">
    <oc r="G13">
      <f>9.999+2.76</f>
    </oc>
    <nc r="G13"/>
  </rcc>
  <rcc rId="1576" sId="1" numFmtId="34">
    <oc r="G14">
      <v>3.44</v>
    </oc>
    <nc r="G14"/>
  </rcc>
  <rcc rId="1577" sId="1" numFmtId="34">
    <oc r="G15">
      <v>886.20799999999997</v>
    </oc>
    <nc r="G15"/>
  </rcc>
  <rcc rId="1578" sId="1" numFmtId="34">
    <oc r="H15">
      <v>16.489000000000001</v>
    </oc>
    <nc r="H15"/>
  </rcc>
  <rcc rId="1579" sId="1" numFmtId="34">
    <oc r="H16">
      <v>5.6719999999999997</v>
    </oc>
    <nc r="H16"/>
  </rcc>
  <rcc rId="1580" sId="1" numFmtId="34">
    <oc r="G17">
      <v>1.492</v>
    </oc>
    <nc r="G17"/>
  </rcc>
  <rcc rId="1581" sId="1" numFmtId="34">
    <oc r="H17">
      <v>1.9450000000000001</v>
    </oc>
    <nc r="H17"/>
  </rcc>
  <rcc rId="1582" sId="1" numFmtId="34">
    <oc r="H18">
      <v>14.351000000000001</v>
    </oc>
    <nc r="H18"/>
  </rcc>
  <rcc rId="1583" sId="1" numFmtId="34">
    <oc r="G19">
      <v>587.89</v>
    </oc>
    <nc r="G19"/>
  </rcc>
  <rcc rId="1584" sId="1" numFmtId="34">
    <oc r="G20">
      <v>1.6220000000000001</v>
    </oc>
    <nc r="G20"/>
  </rcc>
  <rcc rId="1585" sId="1" numFmtId="34">
    <oc r="H20">
      <v>8.7159999999999993</v>
    </oc>
    <nc r="H20"/>
  </rcc>
  <rcc rId="1586" sId="1" numFmtId="34">
    <oc r="E21">
      <v>940.02599999999995</v>
    </oc>
    <nc r="E21"/>
  </rcc>
  <rcc rId="1587" sId="1">
    <oc r="G21">
      <v>12.577</v>
    </oc>
    <nc r="G21"/>
  </rcc>
  <rcc rId="1588" sId="1" numFmtId="34">
    <oc r="H21">
      <v>12.521000000000001</v>
    </oc>
    <nc r="H21"/>
  </rcc>
  <rcc rId="1589" sId="1" numFmtId="34">
    <oc r="G22">
      <v>10.698</v>
    </oc>
    <nc r="G22"/>
  </rcc>
  <rcc rId="1590" sId="1" numFmtId="34">
    <oc r="H22">
      <v>10.595000000000001</v>
    </oc>
    <nc r="H22"/>
  </rcc>
  <rcc rId="1591" sId="1" numFmtId="34">
    <oc r="E23">
      <v>10.263999999999999</v>
    </oc>
    <nc r="E23"/>
  </rcc>
  <rcc rId="1592" sId="1" numFmtId="34">
    <oc r="G23">
      <v>4.3049999999999997</v>
    </oc>
    <nc r="G23"/>
  </rcc>
  <rcc rId="1593" sId="1" numFmtId="34">
    <oc r="H24">
      <v>13.962</v>
    </oc>
    <nc r="H24"/>
  </rcc>
  <rcc rId="1594" sId="1">
    <oc r="G25">
      <v>1.5860000000000001</v>
    </oc>
    <nc r="G25"/>
  </rcc>
  <rcc rId="1595" sId="1" numFmtId="34">
    <oc r="H25">
      <v>0.88500000000000001</v>
    </oc>
    <nc r="H25"/>
  </rcc>
  <rcc rId="1596" sId="1" numFmtId="34">
    <oc r="H26">
      <v>4.7140000000000004</v>
    </oc>
    <nc r="H26"/>
  </rcc>
  <rcc rId="1597" sId="1" numFmtId="34">
    <oc r="H27">
      <v>1.554</v>
    </oc>
    <nc r="H27"/>
  </rcc>
  <rcc rId="1598" sId="1">
    <oc r="G28">
      <f>1.753+2.007</f>
    </oc>
    <nc r="G28"/>
  </rcc>
  <rcc rId="1599" sId="1" numFmtId="34">
    <oc r="E29">
      <v>0.99</v>
    </oc>
    <nc r="E29"/>
  </rcc>
  <rcc rId="1600" sId="1">
    <oc r="G29">
      <f>29.286+35.31+27.302+24.014+37.146</f>
    </oc>
    <nc r="G29"/>
  </rcc>
  <rcc rId="1601" sId="1">
    <oc r="H29">
      <f>3.594+2.48+6.167+2.173+13.548</f>
    </oc>
    <nc r="H29"/>
  </rcc>
  <rcc rId="1602" sId="1" numFmtId="34">
    <oc r="G30">
      <v>12.625999999999999</v>
    </oc>
    <nc r="G30"/>
  </rcc>
  <rcc rId="1603" sId="1" numFmtId="34">
    <oc r="H30">
      <v>1.0129999999999999</v>
    </oc>
    <nc r="H30"/>
  </rcc>
  <rcc rId="1604" sId="1">
    <oc r="E31">
      <v>6.2329999999999997</v>
    </oc>
    <nc r="E31"/>
  </rcc>
  <rcc rId="1605" sId="1" numFmtId="34">
    <oc r="G31">
      <v>140.422</v>
    </oc>
    <nc r="G31"/>
  </rcc>
  <rcc rId="1606" sId="1" numFmtId="34">
    <oc r="H31">
      <v>37.273000000000003</v>
    </oc>
    <nc r="H31"/>
  </rcc>
  <rcc rId="1607" sId="1" numFmtId="34">
    <oc r="G32">
      <v>1.8140000000000001</v>
    </oc>
    <nc r="G32"/>
  </rcc>
  <rcc rId="1608" sId="1" numFmtId="34">
    <oc r="H33">
      <v>1.212</v>
    </oc>
    <nc r="H33"/>
  </rcc>
  <rcc rId="1609" sId="1" numFmtId="34">
    <oc r="G34">
      <v>7.37</v>
    </oc>
    <nc r="G34"/>
  </rcc>
  <rcc rId="1610" sId="1" numFmtId="34">
    <oc r="H34">
      <v>2.5499999999999998</v>
    </oc>
    <nc r="H34"/>
  </rcc>
  <rcc rId="1611" sId="1" numFmtId="34">
    <oc r="G35">
      <v>2.3620000000000001</v>
    </oc>
    <nc r="G35"/>
  </rcc>
  <rcc rId="1612" sId="1" numFmtId="34">
    <oc r="G36">
      <v>3.165</v>
    </oc>
    <nc r="G36"/>
  </rcc>
  <rcc rId="1613" sId="1" numFmtId="34">
    <oc r="H36">
      <v>1.8919999999999999</v>
    </oc>
    <nc r="H36"/>
  </rcc>
  <rcc rId="1614" sId="1" numFmtId="34">
    <oc r="H37">
      <v>2.2160000000000002</v>
    </oc>
    <nc r="H37"/>
  </rcc>
  <rcc rId="1615" sId="1">
    <oc r="E38">
      <v>6.17</v>
    </oc>
    <nc r="E38"/>
  </rcc>
  <rcc rId="1616" sId="1">
    <oc r="F38">
      <v>2.0609999999999999</v>
    </oc>
    <nc r="F38"/>
  </rcc>
  <rcc rId="1617" sId="1" numFmtId="34">
    <oc r="G38">
      <v>180.78299999999999</v>
    </oc>
    <nc r="G38"/>
  </rcc>
  <rcc rId="1618" sId="1" numFmtId="34">
    <oc r="H38">
      <v>55.981999999999999</v>
    </oc>
    <nc r="H38"/>
  </rcc>
  <rcc rId="1619" sId="1" numFmtId="34">
    <oc r="G39">
      <v>1468.825</v>
    </oc>
    <nc r="G39"/>
  </rcc>
  <rcc rId="1620" sId="1" numFmtId="34">
    <oc r="H39">
      <v>18881.38</v>
    </oc>
    <nc r="H39"/>
  </rcc>
  <rcc rId="1621" sId="1" numFmtId="34">
    <oc r="H40">
      <v>4239.6099999999997</v>
    </oc>
    <nc r="H40"/>
  </rcc>
  <rcc rId="1622" sId="1" numFmtId="34">
    <oc r="H41">
      <v>6119.7650000000003</v>
    </oc>
    <nc r="H41"/>
  </rcc>
  <rcc rId="1623" sId="1" numFmtId="34">
    <oc r="H42">
      <v>2088.8710000000001</v>
    </oc>
    <nc r="H42"/>
  </rcc>
  <rcc rId="1624" sId="1" numFmtId="34">
    <oc r="G43">
      <v>1225.7470000000003</v>
    </oc>
    <nc r="G43"/>
  </rcc>
  <rcc rId="1625" sId="1" numFmtId="34">
    <oc r="H43">
      <v>6098.1939999999986</v>
    </oc>
    <nc r="H43"/>
  </rcc>
  <rcc rId="1626" sId="1">
    <oc r="E44">
      <v>0.52800000000000002</v>
    </oc>
    <nc r="E44"/>
  </rcc>
  <rcc rId="1627" sId="1">
    <oc r="F44">
      <v>1.109</v>
    </oc>
    <nc r="F44"/>
  </rcc>
  <rcc rId="1628" sId="1">
    <oc r="G44">
      <v>90.977999999999994</v>
    </oc>
    <nc r="G44"/>
  </rcc>
  <rcc rId="1629" sId="1">
    <oc r="H44">
      <v>47.680999999999997</v>
    </oc>
    <nc r="H44"/>
  </rcc>
  <rcc rId="1630" sId="1">
    <oc r="G45">
      <v>64.825000000000003</v>
    </oc>
    <nc r="G45"/>
  </rcc>
  <rcc rId="1631" sId="1">
    <oc r="H45">
      <v>117.164</v>
    </oc>
    <nc r="H45"/>
  </rcc>
  <rcc rId="1632" sId="1">
    <oc r="G46">
      <v>16.675000000000001</v>
    </oc>
    <nc r="G46"/>
  </rcc>
  <rcc rId="1633" sId="1">
    <oc r="H46">
      <v>32.075000000000003</v>
    </oc>
    <nc r="H46"/>
  </rcc>
  <rcc rId="1634" sId="1">
    <oc r="G47">
      <v>18.628</v>
    </oc>
    <nc r="G47"/>
  </rcc>
  <rcc rId="1635" sId="1">
    <oc r="H47">
      <v>30.736999999999998</v>
    </oc>
    <nc r="H47"/>
  </rcc>
  <rcc rId="1636" sId="1">
    <oc r="G48">
      <v>7.4420000000000002</v>
    </oc>
    <nc r="G48"/>
  </rcc>
  <rcc rId="1637" sId="1">
    <oc r="G49">
      <v>5.9969999999999999</v>
    </oc>
    <nc r="G49"/>
  </rcc>
  <rcc rId="1638" sId="1">
    <oc r="G50">
      <v>166.5</v>
    </oc>
    <nc r="G50"/>
  </rcc>
  <rcc rId="1639" sId="1">
    <oc r="H50">
      <v>36.279000000000003</v>
    </oc>
    <nc r="H50"/>
  </rcc>
  <rcc rId="1640" sId="1">
    <oc r="G51">
      <v>2.835</v>
    </oc>
    <nc r="G51"/>
  </rcc>
  <rcc rId="1641" sId="1">
    <oc r="H51">
      <v>4.7560000000000002</v>
    </oc>
    <nc r="H51"/>
  </rcc>
  <rcc rId="1642" sId="1">
    <oc r="G52">
      <v>22.169</v>
    </oc>
    <nc r="G52"/>
  </rcc>
  <rcc rId="1643" sId="1">
    <oc r="H52">
      <v>7.6369999999999996</v>
    </oc>
    <nc r="H52"/>
  </rcc>
  <rcc rId="1644" sId="1">
    <oc r="G53">
      <v>3.355</v>
    </oc>
    <nc r="G53"/>
  </rcc>
  <rcc rId="1645" sId="1">
    <oc r="G54">
      <v>1.204</v>
    </oc>
    <nc r="G54"/>
  </rcc>
  <rcc rId="1646" sId="1">
    <oc r="G55">
      <v>2.9929999999999999</v>
    </oc>
    <nc r="G55"/>
  </rcc>
  <rcc rId="1647" sId="1">
    <oc r="H55">
      <v>2.9089999999999998</v>
    </oc>
    <nc r="H55"/>
  </rcc>
  <rcc rId="1648" sId="1">
    <oc r="G56">
      <v>94.475999999999999</v>
    </oc>
    <nc r="G56"/>
  </rcc>
  <rcc rId="1649" sId="1">
    <oc r="H56">
      <v>120.233</v>
    </oc>
    <nc r="H56"/>
  </rcc>
  <rcc rId="1650" sId="1">
    <oc r="H57">
      <v>1.385</v>
    </oc>
    <nc r="H57"/>
  </rcc>
  <rcc rId="1651" sId="1">
    <oc r="G58">
      <v>3.83</v>
    </oc>
    <nc r="G58"/>
  </rcc>
  <rcc rId="1652" sId="1">
    <oc r="H58">
      <v>4.8330000000000002</v>
    </oc>
    <nc r="H58"/>
  </rcc>
  <rcc rId="1653" sId="1">
    <oc r="G59">
      <v>6.6150000000000002</v>
    </oc>
    <nc r="G59"/>
  </rcc>
  <rcc rId="1654" sId="1">
    <oc r="H59">
      <v>3.9409999999999998</v>
    </oc>
    <nc r="H59"/>
  </rcc>
  <rcc rId="1655" sId="1">
    <oc r="H60">
      <v>0.91600000000000004</v>
    </oc>
    <nc r="H60"/>
  </rcc>
  <rcc rId="1656" sId="1">
    <oc r="G61">
      <v>2.74</v>
    </oc>
    <nc r="G61"/>
  </rcc>
  <rcc rId="1657" sId="1">
    <oc r="G62">
      <v>15.818</v>
    </oc>
    <nc r="G62"/>
  </rcc>
  <rcc rId="1658" sId="1">
    <oc r="H62">
      <v>13.617000000000001</v>
    </oc>
    <nc r="H62"/>
  </rcc>
  <rcc rId="1659" sId="1">
    <oc r="G63">
      <v>82.912999999999997</v>
    </oc>
    <nc r="G63"/>
  </rcc>
  <rcc rId="1660" sId="1">
    <oc r="G64">
      <v>2.7869999999999999</v>
    </oc>
    <nc r="G64"/>
  </rcc>
  <rcc rId="1661" sId="1">
    <oc r="H65">
      <v>7.0380000000000003</v>
    </oc>
    <nc r="H65"/>
  </rcc>
  <rcc rId="1662" sId="1">
    <oc r="G66">
      <v>1.274</v>
    </oc>
    <nc r="G66"/>
  </rcc>
  <rcc rId="1663" sId="1">
    <oc r="H66">
      <v>1.57</v>
    </oc>
    <nc r="H66"/>
  </rcc>
  <rcc rId="1664" sId="1">
    <oc r="E67">
      <v>8.4700000000000006</v>
    </oc>
    <nc r="E67"/>
  </rcc>
  <rcc rId="1665" sId="1">
    <oc r="G67">
      <v>340.61799999999999</v>
    </oc>
    <nc r="G67"/>
  </rcc>
  <rcc rId="1666" sId="1">
    <oc r="H67">
      <v>315.01100000000002</v>
    </oc>
    <nc r="H67"/>
  </rcc>
  <rcc rId="1667" sId="1">
    <oc r="G68">
      <v>1.0169999999999999</v>
    </oc>
    <nc r="G68"/>
  </rcc>
  <rcc rId="1668" sId="1">
    <oc r="E69">
      <v>1.877</v>
    </oc>
    <nc r="E69"/>
  </rcc>
  <rcc rId="1669" sId="1">
    <oc r="H70">
      <v>1.536</v>
    </oc>
    <nc r="H70"/>
  </rcc>
  <rcc rId="1670" sId="1">
    <oc r="H71">
      <v>12.554</v>
    </oc>
    <nc r="H71"/>
  </rcc>
  <rcc rId="1671" sId="1">
    <oc r="G72">
      <v>3.1190000000000002</v>
    </oc>
    <nc r="G72"/>
  </rcc>
  <rcc rId="1672" sId="1">
    <oc r="H72">
      <v>1.081</v>
    </oc>
    <nc r="H72"/>
  </rcc>
  <rcc rId="1673" sId="1">
    <oc r="G73">
      <v>3.6999999999999998E-2</v>
    </oc>
    <nc r="G73"/>
  </rcc>
  <rcc rId="1674" sId="1">
    <oc r="H73">
      <v>0.11600000000000001</v>
    </oc>
    <nc r="H73"/>
  </rcc>
  <rcc rId="1675" sId="1">
    <oc r="E74">
      <v>3.6850000000000001</v>
    </oc>
    <nc r="E74"/>
  </rcc>
  <rcc rId="1676" sId="1">
    <oc r="G74">
      <v>8.4740000000000002</v>
    </oc>
    <nc r="G74"/>
  </rcc>
  <rcc rId="1677" sId="1">
    <oc r="H74">
      <v>40.11</v>
    </oc>
    <nc r="H74"/>
  </rcc>
  <rcc rId="1678" sId="1">
    <oc r="G75">
      <v>2.0150000000000001</v>
    </oc>
    <nc r="G75"/>
  </rcc>
  <rcc rId="1679" sId="1">
    <oc r="H75">
      <v>4.0599999999999996</v>
    </oc>
    <nc r="H75"/>
  </rcc>
  <rcc rId="1680" sId="1">
    <oc r="G76">
      <v>111.136</v>
    </oc>
    <nc r="G76"/>
  </rcc>
  <rcc rId="1681" sId="1">
    <oc r="H76">
      <v>99.640999999999991</v>
    </oc>
    <nc r="H76"/>
  </rcc>
  <rcc rId="1682" sId="1">
    <oc r="G77">
      <v>8.9920000000000009</v>
    </oc>
    <nc r="G77"/>
  </rcc>
  <rcc rId="1683" sId="1">
    <oc r="H77">
      <v>6.1970000000000001</v>
    </oc>
    <nc r="H77"/>
  </rcc>
  <rcc rId="1684" sId="1">
    <oc r="E78">
      <v>2.5</v>
    </oc>
    <nc r="E78"/>
  </rcc>
  <rcc rId="1685" sId="1">
    <oc r="H79">
      <v>4.1000000000000002E-2</v>
    </oc>
    <nc r="H79"/>
  </rcc>
  <rcc rId="1686" sId="1">
    <oc r="G80">
      <v>1.877</v>
    </oc>
    <nc r="G80"/>
  </rcc>
  <rcc rId="1687" sId="1">
    <oc r="H80">
      <v>1.85</v>
    </oc>
    <nc r="H80"/>
  </rcc>
  <rcc rId="1688" sId="1">
    <oc r="E81">
      <v>1.8169999999999999</v>
    </oc>
    <nc r="E81"/>
  </rcc>
  <rcc rId="1689" sId="1">
    <oc r="H82">
      <v>2.1619999999999999</v>
    </oc>
    <nc r="H82"/>
  </rcc>
  <rcc rId="1690" sId="1">
    <oc r="G83">
      <v>2.141</v>
    </oc>
    <nc r="G83"/>
  </rcc>
  <rcc rId="1691" sId="1">
    <oc r="H83">
      <v>0.15</v>
    </oc>
    <nc r="H83"/>
  </rcc>
  <rcc rId="1692" sId="1">
    <oc r="G84">
      <v>8.5619999999999994</v>
    </oc>
    <nc r="G84"/>
  </rcc>
  <rcc rId="1693" sId="1" numFmtId="4">
    <oc r="H84">
      <v>6</v>
    </oc>
    <nc r="H84"/>
  </rcc>
  <rcc rId="1694" sId="1">
    <oc r="G85">
      <v>180.386</v>
    </oc>
    <nc r="G85"/>
  </rcc>
  <rcc rId="1695" sId="1">
    <oc r="H85">
      <v>0.88600000000000001</v>
    </oc>
    <nc r="H85"/>
  </rcc>
  <rcc rId="1696" sId="1">
    <oc r="G86">
      <v>0.29899999999999999</v>
    </oc>
    <nc r="G86"/>
  </rcc>
  <rcc rId="1697" sId="1">
    <oc r="H86">
      <v>0.182</v>
    </oc>
    <nc r="H86"/>
  </rcc>
  <rcc rId="1698" sId="1">
    <oc r="H87">
      <v>5.6520000000000001</v>
    </oc>
    <nc r="H87"/>
  </rcc>
  <rcc rId="1699" sId="1" numFmtId="4">
    <oc r="H88">
      <v>1</v>
    </oc>
    <nc r="H88"/>
  </rcc>
  <rcc rId="1700" sId="1">
    <oc r="E89">
      <v>5.1180000000000003</v>
    </oc>
    <nc r="E89"/>
  </rcc>
  <rcc rId="1701" sId="1">
    <oc r="H90">
      <v>1.05</v>
    </oc>
    <nc r="H90"/>
  </rcc>
  <rcc rId="1702" sId="1">
    <oc r="H91">
      <v>2.5630000000000002</v>
    </oc>
    <nc r="H91"/>
  </rcc>
  <rcc rId="1703" sId="1">
    <oc r="G92">
      <v>70.052999999999997</v>
    </oc>
    <nc r="G92"/>
  </rcc>
  <rcc rId="1704" sId="1">
    <oc r="E93">
      <v>51.597999999999999</v>
    </oc>
    <nc r="E93"/>
  </rcc>
  <rcc rId="1705" sId="1">
    <oc r="F93">
      <v>14.952999999999999</v>
    </oc>
    <nc r="F93"/>
  </rcc>
  <rcc rId="1706" sId="1">
    <oc r="G93">
      <v>80.593999999999994</v>
    </oc>
    <nc r="G93"/>
  </rcc>
  <rcc rId="1707" sId="1">
    <oc r="H94">
      <v>2.258</v>
    </oc>
    <nc r="H94"/>
  </rcc>
  <rcc rId="1708" sId="1">
    <oc r="G95">
      <v>4.3959999999999999</v>
    </oc>
    <nc r="G95"/>
  </rcc>
  <rcc rId="1709" sId="1">
    <oc r="G96">
      <v>100.084</v>
    </oc>
    <nc r="G96"/>
  </rcc>
  <rcc rId="1710" sId="1">
    <oc r="H96">
      <v>93.293000000000006</v>
    </oc>
    <nc r="H96"/>
  </rcc>
  <rcc rId="1711" sId="1">
    <oc r="G97">
      <v>8.6720000000000006</v>
    </oc>
    <nc r="G97"/>
  </rcc>
  <rcc rId="1712" sId="1">
    <oc r="H97">
      <v>2.2930000000000001</v>
    </oc>
    <nc r="H97"/>
  </rcc>
  <rcc rId="1713" sId="1">
    <oc r="G98">
      <v>2.14</v>
    </oc>
    <nc r="G98"/>
  </rcc>
  <rcc rId="1714" sId="1">
    <oc r="H98">
      <v>2.6949999999999998</v>
    </oc>
    <nc r="H98"/>
  </rcc>
  <rcc rId="1715" sId="1">
    <oc r="G99">
      <v>7.6369999999999996</v>
    </oc>
    <nc r="G99"/>
  </rcc>
  <rcc rId="1716" sId="1">
    <oc r="H99">
      <v>4.3310000000000004</v>
    </oc>
    <nc r="H99"/>
  </rcc>
  <rcc rId="1717" sId="1">
    <oc r="E100">
      <v>17.042999999999999</v>
    </oc>
    <nc r="E100"/>
  </rcc>
  <rcc rId="1718" sId="1">
    <oc r="G100">
      <v>49.92</v>
    </oc>
    <nc r="G100"/>
  </rcc>
  <rcc rId="1719" sId="1">
    <oc r="H100">
      <v>10.829000000000001</v>
    </oc>
    <nc r="H100"/>
  </rcc>
  <rcc rId="1720" sId="1">
    <oc r="G101">
      <f>38.538+2.986</f>
    </oc>
    <nc r="G101"/>
  </rcc>
  <rcc rId="1721" sId="1">
    <oc r="H101">
      <f>23.034+5.553</f>
    </oc>
    <nc r="H101"/>
  </rcc>
  <rcc rId="1722" sId="1">
    <oc r="G102">
      <v>13.379</v>
    </oc>
    <nc r="G102"/>
  </rcc>
  <rcc rId="1723" sId="1">
    <oc r="H102">
      <v>4.7329999999999997</v>
    </oc>
    <nc r="H102"/>
  </rcc>
  <rcc rId="1724" sId="1">
    <oc r="F103">
      <v>3.1920000000000002</v>
    </oc>
    <nc r="F103"/>
  </rcc>
  <rcc rId="1725" sId="1">
    <oc r="G103">
      <v>23.451000000000001</v>
    </oc>
    <nc r="G103"/>
  </rcc>
  <rcc rId="1726" sId="1">
    <oc r="H103">
      <v>3.0529999999999999</v>
    </oc>
    <nc r="H103"/>
  </rcc>
  <rcc rId="1727" sId="1">
    <oc r="G104">
      <v>3.2029999999999998</v>
    </oc>
    <nc r="G104"/>
  </rcc>
  <rcc rId="1728" sId="1">
    <oc r="H105">
      <v>2.1139999999999999</v>
    </oc>
    <nc r="H105"/>
  </rcc>
  <rcc rId="1729" sId="1">
    <oc r="G106">
      <v>1.1599999999999999</v>
    </oc>
    <nc r="G106"/>
  </rcc>
  <rcc rId="1730" sId="1">
    <oc r="E107">
      <v>2.1920000000000002</v>
    </oc>
    <nc r="E107"/>
  </rcc>
  <rcc rId="1731" sId="1">
    <oc r="G107">
      <v>122.291</v>
    </oc>
    <nc r="G107"/>
  </rcc>
  <rcc rId="1732" sId="1">
    <oc r="H107">
      <v>40.39</v>
    </oc>
    <nc r="H107"/>
  </rcc>
  <rcc rId="1733" sId="1">
    <oc r="H108">
      <v>12.145</v>
    </oc>
    <nc r="H108"/>
  </rcc>
  <rcc rId="1734" sId="1">
    <oc r="H109">
      <v>3.0209999999999999</v>
    </oc>
    <nc r="H109"/>
  </rcc>
  <rcc rId="1735" sId="1">
    <oc r="H110">
      <v>2.8260000000000001</v>
    </oc>
    <nc r="H110"/>
  </rcc>
  <rcc rId="1736" sId="1">
    <oc r="H111">
      <v>4.6379999999999999</v>
    </oc>
    <nc r="H111"/>
  </rcc>
  <rcc rId="1737" sId="1">
    <oc r="G112">
      <v>6.4850000000000003</v>
    </oc>
    <nc r="G112"/>
  </rcc>
  <rcc rId="1738" sId="1">
    <oc r="H112">
      <v>7.4640000000000004</v>
    </oc>
    <nc r="H112"/>
  </rcc>
  <rcc rId="1739" sId="1">
    <oc r="G113">
      <v>2.8860000000000001</v>
    </oc>
    <nc r="G113"/>
  </rcc>
  <rcc rId="1740" sId="1">
    <oc r="H114">
      <v>1.5089999999999999</v>
    </oc>
    <nc r="H114"/>
  </rcc>
  <rcc rId="1741" sId="1">
    <oc r="H115">
      <v>3.1059999999999999</v>
    </oc>
    <nc r="H115"/>
  </rcc>
  <rcc rId="1742" sId="1">
    <oc r="F116">
      <v>3.27</v>
    </oc>
    <nc r="F116"/>
  </rcc>
  <rcc rId="1743" sId="1">
    <oc r="G116">
      <v>80.656000000000006</v>
    </oc>
    <nc r="G116"/>
  </rcc>
  <rcc rId="1744" sId="1">
    <oc r="H116">
      <v>67.617000000000004</v>
    </oc>
    <nc r="H116"/>
  </rcc>
  <rcc rId="1745" sId="1">
    <oc r="G117">
      <v>11.91</v>
    </oc>
    <nc r="G117"/>
  </rcc>
  <rcc rId="1746" sId="1">
    <oc r="G118">
      <v>1.7989999999999999</v>
    </oc>
    <nc r="G118"/>
  </rcc>
  <rcc rId="1747" sId="1" numFmtId="34">
    <oc r="G119">
      <v>95.602000000000004</v>
    </oc>
    <nc r="G119"/>
  </rcc>
  <rcc rId="1748" sId="1" numFmtId="34">
    <oc r="E120">
      <v>3.669</v>
    </oc>
    <nc r="E120"/>
  </rcc>
  <rcc rId="1749" sId="1" numFmtId="34">
    <oc r="F120">
      <v>4.9619999999999997</v>
    </oc>
    <nc r="F120"/>
  </rcc>
  <rcc rId="1750" sId="1" numFmtId="34">
    <oc r="G120">
      <v>11.77</v>
    </oc>
    <nc r="G120"/>
  </rcc>
  <rcc rId="1751" sId="1" numFmtId="34">
    <oc r="H120">
      <v>6.68</v>
    </oc>
    <nc r="H120"/>
  </rcc>
  <rcc rId="1752" sId="1" numFmtId="34">
    <oc r="H121">
      <v>3.7170000000000001</v>
    </oc>
    <nc r="H121"/>
  </rcc>
  <rcc rId="1753" sId="1" numFmtId="34">
    <oc r="E122">
      <v>33173.565999999999</v>
    </oc>
    <nc r="E122"/>
  </rcc>
  <rcc rId="1754" sId="1">
    <oc r="E123">
      <v>1881.0480000000014</v>
    </oc>
    <nc r="E123"/>
  </rcc>
  <rcc rId="1755" sId="1">
    <oc r="G124">
      <v>286.30900000000003</v>
    </oc>
    <nc r="G124"/>
  </rcc>
  <rcc rId="1756" sId="1">
    <oc r="I74">
      <v>3.43</v>
    </oc>
    <nc r="I74"/>
  </rcc>
  <rcv guid="{8743966E-23CA-4A3B-9E7E-E009BB5C14F3}" action="delete"/>
  <rdn rId="0" localSheetId="1" customView="1" name="Z_8743966E_23CA_4A3B_9E7E_E009BB5C14F3_.wvu.FilterData" hidden="1" oldHidden="1">
    <formula>'02.19'!$A$6:$N$124</formula>
    <oldFormula>'02.19'!$A$6:$N$124</oldFormula>
  </rdn>
  <rcv guid="{8743966E-23CA-4A3B-9E7E-E009BB5C14F3}" action="add"/>
  <rsnm rId="1758" sheetId="1" oldName="[02.19 Раскрытие об объеме фактического полезного отпуска электроэнергии и мощности февраль 2019.xlsx]01.19" newName="[02.19 Раскрытие об объеме фактического полезного отпуска электроэнергии и мощности февраль 2019.xlsx]02.19"/>
</revisions>
</file>

<file path=xl/revisions/revisionLog1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59" sId="1" numFmtId="34">
    <nc r="H22">
      <v>8.2579999999999991</v>
    </nc>
  </rcc>
  <rcc rId="1760" sId="1" numFmtId="34">
    <nc r="G22">
      <v>9.4280000000000008</v>
    </nc>
  </rcc>
  <rcc rId="1761" sId="1" numFmtId="34">
    <nc r="G23">
      <v>3.2029999999999998</v>
    </nc>
  </rcc>
  <rcc rId="1762" sId="1" numFmtId="34">
    <nc r="H24">
      <v>10.531000000000001</v>
    </nc>
  </rcc>
  <rcc rId="1763" sId="1" numFmtId="34">
    <nc r="E23">
      <v>8.2859999999999996</v>
    </nc>
  </rcc>
</revisions>
</file>

<file path=xl/revisions/revisionLog1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64" sId="1" numFmtId="34">
    <nc r="G8">
      <v>657.68399999999997</v>
    </nc>
  </rcc>
</revisions>
</file>

<file path=xl/revisions/revisionLog1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65" sId="1" numFmtId="34">
    <nc r="G15">
      <v>807.04399999999998</v>
    </nc>
  </rcc>
  <rcc rId="1766" sId="1" numFmtId="34">
    <nc r="H15">
      <v>15.025</v>
    </nc>
  </rcc>
  <rcc rId="1767" sId="1" numFmtId="34">
    <nc r="G17">
      <v>1.4330000000000001</v>
    </nc>
  </rcc>
  <rcc rId="1768" sId="1" numFmtId="34">
    <nc r="H17">
      <v>1.7969999999999999</v>
    </nc>
  </rcc>
  <rcc rId="1769" sId="1" numFmtId="34">
    <nc r="G14">
      <v>3.2170000000000001</v>
    </nc>
  </rcc>
  <rcc rId="1770" sId="1" numFmtId="34">
    <nc r="H16">
      <v>5.28</v>
    </nc>
  </rcc>
  <rcc rId="1771" sId="1" numFmtId="34">
    <nc r="H18">
      <v>13.15</v>
    </nc>
  </rcc>
</revisions>
</file>

<file path=xl/revisions/revisionLog1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72" sId="1" numFmtId="34">
    <nc r="H19">
      <v>7.6280000000000001</v>
    </nc>
  </rcc>
  <rcc rId="1773" sId="1" numFmtId="34">
    <nc r="G19">
      <v>1.718</v>
    </nc>
  </rcc>
</revisions>
</file>

<file path=xl/revisions/revisionLog1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74" sId="1">
    <nc r="H101">
      <v>2.9329999999999998</v>
    </nc>
  </rcc>
  <rcc rId="1775" sId="1">
    <nc r="G101">
      <v>3.2679999999999998</v>
    </nc>
  </rcc>
  <rcc rId="1776" sId="1">
    <nc r="G106">
      <v>1.1200000000000001</v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64" sId="1">
    <nc r="E66">
      <v>1.9</v>
    </nc>
  </rcc>
  <rcc rId="865" sId="1">
    <nc r="G65">
      <v>0.95599999999999996</v>
    </nc>
  </rcc>
</revisions>
</file>

<file path=xl/revisions/revisionLog1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77" sId="1" odxf="1" dxf="1" numFmtId="34">
    <nc r="G20">
      <v>1.718</v>
    </nc>
    <odxf>
      <border outline="0">
        <top style="medium">
          <color indexed="64"/>
        </top>
        <bottom style="thin">
          <color indexed="64"/>
        </bottom>
      </border>
    </odxf>
    <ndxf>
      <border outline="0">
        <top style="thin">
          <color indexed="64"/>
        </top>
        <bottom style="medium">
          <color indexed="64"/>
        </bottom>
      </border>
    </ndxf>
  </rcc>
  <rcc rId="1778" sId="1" odxf="1" dxf="1" numFmtId="34">
    <nc r="H20">
      <v>7.6280000000000001</v>
    </nc>
    <odxf>
      <border outline="0">
        <top style="thin">
          <color indexed="64"/>
        </top>
        <bottom style="medium">
          <color indexed="64"/>
        </bottom>
      </border>
    </odxf>
    <ndxf>
      <border outline="0">
        <top style="medium">
          <color indexed="64"/>
        </top>
        <bottom style="thin">
          <color indexed="64"/>
        </bottom>
      </border>
    </ndxf>
  </rcc>
  <rcc rId="1779" sId="1" numFmtId="34">
    <oc r="H19">
      <v>7.6280000000000001</v>
    </oc>
    <nc r="H19"/>
  </rcc>
  <rcc rId="1780" sId="1" numFmtId="34">
    <oc r="G19">
      <v>1.718</v>
    </oc>
    <nc r="G19">
      <v>533.52300000000002</v>
    </nc>
  </rcc>
</revisions>
</file>

<file path=xl/revisions/revisionLog1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81" sId="1">
    <nc r="H105">
      <v>1.5329999999999999</v>
    </nc>
  </rcc>
</revisions>
</file>

<file path=xl/revisions/revisionLog1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82" sId="1">
    <nc r="G102">
      <v>11.997999999999999</v>
    </nc>
  </rcc>
  <rcc rId="1783" sId="1">
    <nc r="H102">
      <v>4.3479999999999999</v>
    </nc>
  </rcc>
  <rcc rId="1784" sId="1">
    <nc r="F103">
      <v>2.919</v>
    </nc>
  </rcc>
  <rcc rId="1785" sId="1">
    <nc r="G103">
      <v>21.782</v>
    </nc>
  </rcc>
  <rcc rId="1786" sId="1">
    <nc r="H103">
      <v>2.7349999999999999</v>
    </nc>
  </rcc>
</revisions>
</file>

<file path=xl/revisions/revisionLog1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87" sId="1">
    <oc r="G101">
      <v>3.2679999999999998</v>
    </oc>
    <nc r="G101">
      <f>3.268+34.258</f>
    </nc>
  </rcc>
  <rcc rId="1788" sId="1">
    <oc r="H101">
      <v>2.9329999999999998</v>
    </oc>
    <nc r="H101">
      <f>2.933+22.037</f>
    </nc>
  </rcc>
  <rcc rId="1789" sId="1">
    <nc r="G104">
      <v>2.8919999999999999</v>
    </nc>
  </rcc>
  <rcc rId="1790" sId="1">
    <nc r="E100">
      <v>15.4</v>
    </nc>
  </rcc>
  <rcc rId="1791" sId="1">
    <nc r="G100">
      <v>46.472999999999992</v>
    </nc>
  </rcc>
  <rcc rId="1792" sId="1">
    <nc r="H100">
      <v>10.186</v>
    </nc>
  </rcc>
</revisions>
</file>

<file path=xl/revisions/revisionLog1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93" sId="1" numFmtId="34">
    <nc r="E120">
      <v>3.323</v>
    </nc>
  </rcc>
  <rcc rId="1794" sId="1" numFmtId="34">
    <nc r="F120">
      <v>4.5369999999999999</v>
    </nc>
  </rcc>
  <rcc rId="1795" sId="1" numFmtId="34">
    <nc r="G120">
      <v>10.999000000000001</v>
    </nc>
  </rcc>
  <rcc rId="1796" sId="1" numFmtId="34">
    <nc r="H120">
      <v>6.1660000000000004</v>
    </nc>
  </rcc>
</revisions>
</file>

<file path=xl/revisions/revisionLog1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97" sId="1" numFmtId="34">
    <nc r="H121">
      <v>3.298</v>
    </nc>
  </rcc>
</revisions>
</file>

<file path=xl/revisions/revisionLog1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98" sId="1" numFmtId="34">
    <nc r="G119">
      <v>86.373999999999995</v>
    </nc>
  </rcc>
</revisions>
</file>

<file path=xl/revisions/revisionLog1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99" sId="1" numFmtId="34">
    <nc r="E122">
      <v>34439.284</v>
    </nc>
  </rcc>
</revisions>
</file>

<file path=xl/revisions/revisionLog1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00" sId="1">
    <nc r="G25">
      <v>1.431</v>
    </nc>
  </rcc>
  <rcc rId="1801" sId="1" numFmtId="34">
    <nc r="H25">
      <v>0.79300000000000004</v>
    </nc>
  </rcc>
</revisions>
</file>

<file path=xl/revisions/revisionLog1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02" sId="1" numFmtId="34">
    <nc r="H26">
      <v>4.2210000000000001</v>
    </nc>
  </rcc>
  <rcc rId="1803" sId="1" numFmtId="34">
    <nc r="E29">
      <v>0.84699999999999998</v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DDA866A-FD91-4A5F-8381-B3BB5AFFAEF6}" action="delete"/>
  <rdn rId="0" localSheetId="1" customView="1" name="Z_1DDA866A_FD91_4A5F_8381_B3BB5AFFAEF6_.wvu.FilterData" hidden="1" oldHidden="1">
    <formula>'12.18'!$A$6:$N$115</formula>
    <oldFormula>'12.18'!$A$6:$N$41</oldFormula>
  </rdn>
  <rcv guid="{1DDA866A-FD91-4A5F-8381-B3BB5AFFAEF6}" action="add"/>
</revisions>
</file>

<file path=xl/revisions/revisionLog1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04" sId="1" numFmtId="34">
    <nc r="G29">
      <v>24.071000000000002</v>
    </nc>
  </rcc>
</revisions>
</file>

<file path=xl/revisions/revisionLog1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05" sId="1" numFmtId="34">
    <nc r="G28">
      <v>1.468</v>
    </nc>
  </rcc>
  <rcc rId="1806" sId="1" numFmtId="34">
    <oc r="G29">
      <v>24.071000000000002</v>
    </oc>
    <nc r="G29">
      <f>24.071+25.13</f>
    </nc>
  </rcc>
  <rcc rId="1807" sId="1" numFmtId="34">
    <nc r="H29">
      <v>6.0149999999999997</v>
    </nc>
  </rcc>
</revisions>
</file>

<file path=xl/revisions/revisionLog1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08" sId="1" numFmtId="34">
    <nc r="H27">
      <v>1.41</v>
    </nc>
  </rcc>
</revisions>
</file>

<file path=xl/revisions/revisionLog1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09" sId="1">
    <oc r="G29">
      <f>24.071+25.13</f>
    </oc>
    <nc r="G29">
      <f>24.071+25.13+28.485</f>
    </nc>
  </rcc>
  <rcc rId="1810" sId="1" numFmtId="34">
    <oc r="H29">
      <v>6.0149999999999997</v>
    </oc>
    <nc r="H29">
      <f>6.015+3.161</f>
    </nc>
  </rcc>
</revisions>
</file>

<file path=xl/revisions/revisionLog1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11" sId="1" numFmtId="34">
    <nc r="H38">
      <v>48.573</v>
    </nc>
  </rcc>
  <rcc rId="1812" sId="1" odxf="1" dxf="1" numFmtId="34">
    <nc r="E38">
      <v>5.7</v>
    </nc>
    <odxf>
      <font>
        <color auto="1"/>
      </font>
      <numFmt numFmtId="0" formatCode="General"/>
    </odxf>
    <ndxf>
      <font>
        <sz val="11"/>
        <color theme="1"/>
        <name val="Times New Roman"/>
        <scheme val="none"/>
      </font>
      <numFmt numFmtId="166" formatCode="_-* #,##0.000\ _₽_-;\-* #,##0.000\ _₽_-;_-* &quot;-&quot;??\ _₽_-;_-@_-"/>
    </ndxf>
  </rcc>
  <rcc rId="1813" sId="1" numFmtId="34">
    <nc r="G38">
      <v>161.94300000000001</v>
    </nc>
  </rcc>
</revisions>
</file>

<file path=xl/revisions/revisionLog1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14" sId="1">
    <nc r="F29">
      <v>1.825</v>
    </nc>
  </rcc>
</revisions>
</file>

<file path=xl/revisions/revisionLog1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15" sId="1">
    <oc r="F29">
      <v>1.825</v>
    </oc>
    <nc r="F29"/>
  </rcc>
  <rcc rId="1816" sId="1">
    <nc r="F38">
      <v>1.825</v>
    </nc>
  </rcc>
</revisions>
</file>

<file path=xl/revisions/revisionLog1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17" sId="1">
    <oc r="H29">
      <f>6.015+3.161</f>
    </oc>
    <nc r="H29">
      <f>6.015+3.161+2.654</f>
    </nc>
  </rcc>
</revisions>
</file>

<file path=xl/revisions/revisionLog1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18" sId="1" numFmtId="34">
    <oc r="G38">
      <v>161.94300000000001</v>
    </oc>
    <nc r="G38">
      <v>167.21</v>
    </nc>
  </rcc>
</revisions>
</file>

<file path=xl/revisions/revisionLog1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19" sId="1">
    <oc r="G29">
      <f>24.071+25.13+28.485</f>
    </oc>
    <nc r="G29">
      <f>24.071+25.13+28.485+31.371</f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867" sId="1" ref="A12:XFD12" action="insertRow"/>
  <rcc rId="868" sId="1">
    <nc r="B12" t="inlineStr">
      <is>
        <t>Нижегородская область</t>
      </is>
    </nc>
  </rcc>
  <rfmt sheetId="1" sqref="A9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10" start="0" length="0">
    <dxf>
      <border outline="0">
        <top style="medium">
          <color indexed="64"/>
        </top>
      </border>
    </dxf>
  </rfmt>
  <rfmt sheetId="1" sqref="A11" start="0" length="0">
    <dxf>
      <border outline="0">
        <top style="medium">
          <color indexed="64"/>
        </top>
      </border>
    </dxf>
  </rfmt>
  <rfmt sheetId="1" sqref="A12" start="0" length="0">
    <dxf>
      <border outline="0">
        <top style="medium">
          <color indexed="64"/>
        </top>
        <bottom style="thin">
          <color indexed="64"/>
        </bottom>
      </border>
    </dxf>
  </rfmt>
  <rfmt sheetId="1" sqref="A15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16" start="0" length="0">
    <dxf>
      <border outline="0">
        <top style="medium">
          <color indexed="64"/>
        </top>
        <bottom style="thin">
          <color indexed="64"/>
        </bottom>
      </border>
    </dxf>
  </rfmt>
  <rfmt sheetId="1" sqref="A17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18" start="0" length="0">
    <dxf>
      <border outline="0">
        <top style="medium">
          <color indexed="64"/>
        </top>
        <bottom style="thin">
          <color indexed="64"/>
        </bottom>
      </border>
    </dxf>
  </rfmt>
  <rfmt sheetId="1" sqref="A20" start="0" length="0">
    <dxf>
      <border outline="0">
        <bottom style="thin">
          <color indexed="64"/>
        </bottom>
      </border>
    </dxf>
  </rfmt>
  <rfmt sheetId="1" sqref="A21" start="0" length="0">
    <dxf>
      <border outline="0">
        <bottom style="medium">
          <color indexed="64"/>
        </bottom>
      </border>
    </dxf>
  </rfmt>
  <rfmt sheetId="1" sqref="A22" start="0" length="0">
    <dxf>
      <border outline="0">
        <top style="medium">
          <color indexed="64"/>
        </top>
      </border>
    </dxf>
  </rfmt>
  <rfmt sheetId="1" sqref="A23" start="0" length="0">
    <dxf>
      <border outline="0">
        <top style="medium">
          <color indexed="64"/>
        </top>
      </border>
    </dxf>
  </rfmt>
  <rfmt sheetId="1" sqref="A25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26" start="0" length="0">
    <dxf>
      <border outline="0">
        <top style="medium">
          <color indexed="64"/>
        </top>
      </border>
    </dxf>
  </rfmt>
  <rfmt sheetId="1" sqref="A27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28" start="0" length="0">
    <dxf>
      <border outline="0">
        <top style="medium">
          <color indexed="64"/>
        </top>
        <bottom style="thin">
          <color indexed="64"/>
        </bottom>
      </border>
    </dxf>
  </rfmt>
  <rfmt sheetId="1" sqref="A29" start="0" length="0">
    <dxf>
      <border outline="0">
        <bottom style="medium">
          <color indexed="64"/>
        </bottom>
      </border>
    </dxf>
  </rfmt>
  <rfmt sheetId="1" sqref="A30" start="0" length="0">
    <dxf>
      <border outline="0">
        <top style="medium">
          <color indexed="64"/>
        </top>
      </border>
    </dxf>
  </rfmt>
  <rfmt sheetId="1" sqref="A31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32" start="0" length="0">
    <dxf>
      <border outline="0">
        <top style="medium">
          <color indexed="64"/>
        </top>
      </border>
    </dxf>
  </rfmt>
  <rfmt sheetId="1" sqref="A33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34" start="0" length="0">
    <dxf>
      <border outline="0">
        <top style="medium">
          <color indexed="64"/>
        </top>
      </border>
    </dxf>
  </rfmt>
  <rfmt sheetId="1" sqref="A35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36" start="0" length="0">
    <dxf>
      <border outline="0">
        <top style="medium">
          <color indexed="64"/>
        </top>
      </border>
    </dxf>
  </rfmt>
  <rfmt sheetId="1" sqref="A37" start="0" length="0">
    <dxf>
      <border outline="0">
        <top style="medium">
          <color indexed="64"/>
        </top>
      </border>
    </dxf>
  </rfmt>
  <rfmt sheetId="1" sqref="A38" start="0" length="0">
    <dxf>
      <border outline="0">
        <top style="medium">
          <color indexed="64"/>
        </top>
      </border>
    </dxf>
  </rfmt>
  <rfmt sheetId="1" sqref="A39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40" start="0" length="0">
    <dxf>
      <border outline="0">
        <top style="medium">
          <color indexed="64"/>
        </top>
      </border>
    </dxf>
  </rfmt>
  <rfmt sheetId="1" sqref="A41" start="0" length="0">
    <dxf>
      <border outline="0">
        <top style="medium">
          <color indexed="64"/>
        </top>
      </border>
    </dxf>
  </rfmt>
  <rfmt sheetId="1" sqref="A42" start="0" length="0">
    <dxf>
      <border outline="0">
        <top style="medium">
          <color indexed="64"/>
        </top>
        <bottom style="thin">
          <color indexed="64"/>
        </bottom>
      </border>
    </dxf>
  </rfmt>
  <rfmt sheetId="1" sqref="A43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44" start="0" length="0">
    <dxf>
      <border outline="0">
        <top style="medium">
          <color indexed="64"/>
        </top>
      </border>
    </dxf>
  </rfmt>
  <rfmt sheetId="1" sqref="A45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46" start="0" length="0">
    <dxf>
      <border outline="0">
        <top style="medium">
          <color indexed="64"/>
        </top>
      </border>
    </dxf>
  </rfmt>
  <rfmt sheetId="1" sqref="A47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48" start="0" length="0">
    <dxf>
      <border outline="0">
        <top style="medium">
          <color indexed="64"/>
        </top>
        <bottom style="thin">
          <color indexed="64"/>
        </bottom>
      </border>
    </dxf>
  </rfmt>
  <rfmt sheetId="1" sqref="A49" start="0" length="0">
    <dxf>
      <border outline="0">
        <right/>
      </border>
    </dxf>
  </rfmt>
  <rfmt sheetId="1" sqref="A50" start="0" length="0">
    <dxf>
      <border outline="0">
        <right/>
      </border>
    </dxf>
  </rfmt>
  <rfmt sheetId="1" sqref="A51" start="0" length="0">
    <dxf>
      <border outline="0">
        <right/>
        <top style="medium">
          <color indexed="64"/>
        </top>
        <bottom style="medium">
          <color indexed="64"/>
        </bottom>
      </border>
    </dxf>
  </rfmt>
  <rfmt sheetId="1" sqref="A52" start="0" length="0">
    <dxf>
      <border outline="0">
        <right/>
        <top style="medium">
          <color indexed="64"/>
        </top>
      </border>
    </dxf>
  </rfmt>
  <rfmt sheetId="1" sqref="A53" start="0" length="0">
    <dxf>
      <border outline="0">
        <right/>
        <top style="medium">
          <color indexed="64"/>
        </top>
      </border>
    </dxf>
  </rfmt>
  <rfmt sheetId="1" sqref="A54" start="0" length="0">
    <dxf>
      <border outline="0">
        <right/>
      </border>
    </dxf>
  </rfmt>
  <rfmt sheetId="1" sqref="A55" start="0" length="0">
    <dxf>
      <border outline="0">
        <right/>
        <top style="medium">
          <color indexed="64"/>
        </top>
        <bottom style="medium">
          <color indexed="64"/>
        </bottom>
      </border>
    </dxf>
  </rfmt>
  <rfmt sheetId="1" sqref="A56" start="0" length="0">
    <dxf>
      <border outline="0">
        <right/>
        <top style="medium">
          <color indexed="64"/>
        </top>
      </border>
    </dxf>
  </rfmt>
  <rfmt sheetId="1" sqref="A57" start="0" length="0">
    <dxf>
      <border outline="0">
        <right/>
        <top style="medium">
          <color indexed="64"/>
        </top>
        <bottom style="medium">
          <color indexed="64"/>
        </bottom>
      </border>
    </dxf>
  </rfmt>
  <rfmt sheetId="1" sqref="A58" start="0" length="0">
    <dxf>
      <border outline="0">
        <right/>
        <top style="medium">
          <color indexed="64"/>
        </top>
      </border>
    </dxf>
  </rfmt>
  <rfmt sheetId="1" sqref="A59" start="0" length="0">
    <dxf>
      <border outline="0">
        <right/>
        <top style="medium">
          <color indexed="64"/>
        </top>
        <bottom style="medium">
          <color indexed="64"/>
        </bottom>
      </border>
    </dxf>
  </rfmt>
  <rfmt sheetId="1" sqref="A60" start="0" length="0">
    <dxf>
      <border outline="0">
        <right/>
        <top style="medium">
          <color indexed="64"/>
        </top>
      </border>
    </dxf>
  </rfmt>
  <rfmt sheetId="1" sqref="A61" start="0" length="0">
    <dxf>
      <border outline="0">
        <right/>
        <top style="medium">
          <color indexed="64"/>
        </top>
        <bottom style="medium">
          <color indexed="64"/>
        </bottom>
      </border>
    </dxf>
  </rfmt>
  <rfmt sheetId="1" sqref="A62" start="0" length="0">
    <dxf>
      <border outline="0">
        <right/>
        <top style="medium">
          <color indexed="64"/>
        </top>
      </border>
    </dxf>
  </rfmt>
  <rfmt sheetId="1" sqref="A63" start="0" length="0">
    <dxf>
      <border outline="0">
        <right/>
        <top style="medium">
          <color indexed="64"/>
        </top>
        <bottom style="medium">
          <color indexed="64"/>
        </bottom>
      </border>
    </dxf>
  </rfmt>
  <rfmt sheetId="1" sqref="A64" start="0" length="0">
    <dxf>
      <border outline="0">
        <right/>
        <top style="medium">
          <color indexed="64"/>
        </top>
      </border>
    </dxf>
  </rfmt>
  <rfmt sheetId="1" sqref="A65" start="0" length="0">
    <dxf>
      <border outline="0">
        <right/>
        <top style="medium">
          <color indexed="64"/>
        </top>
        <bottom style="medium">
          <color indexed="64"/>
        </bottom>
      </border>
    </dxf>
  </rfmt>
  <rfmt sheetId="1" sqref="A66" start="0" length="0">
    <dxf>
      <border outline="0">
        <right/>
        <top style="medium">
          <color indexed="64"/>
        </top>
      </border>
    </dxf>
  </rfmt>
  <rfmt sheetId="1" sqref="A67" start="0" length="0">
    <dxf>
      <border outline="0">
        <right/>
        <top style="medium">
          <color indexed="64"/>
        </top>
        <bottom style="medium">
          <color indexed="64"/>
        </bottom>
      </border>
    </dxf>
  </rfmt>
  <rfmt sheetId="1" sqref="A68" start="0" length="0">
    <dxf>
      <border outline="0">
        <right/>
        <top style="medium">
          <color indexed="64"/>
        </top>
      </border>
    </dxf>
  </rfmt>
  <rfmt sheetId="1" sqref="A69" start="0" length="0">
    <dxf>
      <border outline="0">
        <right/>
        <top style="medium">
          <color indexed="64"/>
        </top>
      </border>
    </dxf>
  </rfmt>
  <rfmt sheetId="1" sqref="A70" start="0" length="0">
    <dxf>
      <border outline="0">
        <right/>
        <top style="medium">
          <color indexed="64"/>
        </top>
      </border>
    </dxf>
  </rfmt>
  <rfmt sheetId="1" sqref="A71" start="0" length="0">
    <dxf>
      <border outline="0">
        <right/>
        <top style="medium">
          <color indexed="64"/>
        </top>
        <bottom style="medium">
          <color indexed="64"/>
        </bottom>
      </border>
    </dxf>
  </rfmt>
  <rfmt sheetId="1" sqref="A72" start="0" length="0">
    <dxf>
      <border outline="0">
        <right/>
        <top style="medium">
          <color indexed="64"/>
        </top>
      </border>
    </dxf>
  </rfmt>
  <rfmt sheetId="1" sqref="A73" start="0" length="0">
    <dxf>
      <border outline="0">
        <right/>
        <top style="medium">
          <color indexed="64"/>
        </top>
        <bottom style="medium">
          <color indexed="64"/>
        </bottom>
      </border>
    </dxf>
  </rfmt>
  <rfmt sheetId="1" sqref="A74" start="0" length="0">
    <dxf>
      <border outline="0">
        <right/>
        <top style="medium">
          <color indexed="64"/>
        </top>
      </border>
    </dxf>
  </rfmt>
  <rfmt sheetId="1" sqref="A75" start="0" length="0">
    <dxf>
      <border outline="0">
        <right/>
        <top style="medium">
          <color indexed="64"/>
        </top>
        <bottom style="medium">
          <color indexed="64"/>
        </bottom>
      </border>
    </dxf>
  </rfmt>
  <rfmt sheetId="1" sqref="A76" start="0" length="0">
    <dxf>
      <border outline="0">
        <right/>
        <top style="medium">
          <color indexed="64"/>
        </top>
      </border>
    </dxf>
  </rfmt>
  <rfmt sheetId="1" sqref="A77" start="0" length="0">
    <dxf>
      <border outline="0">
        <right/>
        <top style="medium">
          <color indexed="64"/>
        </top>
        <bottom style="medium">
          <color indexed="64"/>
        </bottom>
      </border>
    </dxf>
  </rfmt>
  <rfmt sheetId="1" sqref="A78" start="0" length="0">
    <dxf>
      <border outline="0">
        <right/>
        <top style="medium">
          <color indexed="64"/>
        </top>
      </border>
    </dxf>
  </rfmt>
  <rfmt sheetId="1" sqref="A79" start="0" length="0">
    <dxf>
      <border outline="0">
        <right/>
        <top style="medium">
          <color indexed="64"/>
        </top>
        <bottom style="medium">
          <color indexed="64"/>
        </bottom>
      </border>
    </dxf>
  </rfmt>
  <rfmt sheetId="1" sqref="A80" start="0" length="0">
    <dxf>
      <border outline="0">
        <right/>
        <top style="medium">
          <color indexed="64"/>
        </top>
      </border>
    </dxf>
  </rfmt>
  <rfmt sheetId="1" sqref="A81" start="0" length="0">
    <dxf>
      <border outline="0">
        <right/>
        <top style="medium">
          <color indexed="64"/>
        </top>
        <bottom style="medium">
          <color indexed="64"/>
        </bottom>
      </border>
    </dxf>
  </rfmt>
  <rfmt sheetId="1" sqref="A82" start="0" length="0">
    <dxf>
      <border outline="0">
        <right/>
        <top style="medium">
          <color indexed="64"/>
        </top>
      </border>
    </dxf>
  </rfmt>
  <rfmt sheetId="1" sqref="A83" start="0" length="0">
    <dxf>
      <border outline="0">
        <right/>
        <top style="medium">
          <color indexed="64"/>
        </top>
        <bottom style="medium">
          <color indexed="64"/>
        </bottom>
      </border>
    </dxf>
  </rfmt>
  <rfmt sheetId="1" sqref="A84" start="0" length="0">
    <dxf>
      <border outline="0">
        <right/>
        <top style="medium">
          <color indexed="64"/>
        </top>
      </border>
    </dxf>
  </rfmt>
  <rfmt sheetId="1" sqref="A85" start="0" length="0">
    <dxf>
      <border outline="0">
        <right/>
        <top style="medium">
          <color indexed="64"/>
        </top>
        <bottom style="medium">
          <color indexed="64"/>
        </bottom>
      </border>
    </dxf>
  </rfmt>
  <rfmt sheetId="1" sqref="A86" start="0" length="0">
    <dxf>
      <border outline="0">
        <right/>
        <top style="medium">
          <color indexed="64"/>
        </top>
      </border>
    </dxf>
  </rfmt>
  <rfmt sheetId="1" sqref="A87" start="0" length="0">
    <dxf>
      <border outline="0">
        <right/>
        <top style="medium">
          <color indexed="64"/>
        </top>
        <bottom style="medium">
          <color indexed="64"/>
        </bottom>
      </border>
    </dxf>
  </rfmt>
  <rfmt sheetId="1" sqref="A88" start="0" length="0">
    <dxf>
      <border outline="0">
        <right/>
        <top style="medium">
          <color indexed="64"/>
        </top>
      </border>
    </dxf>
  </rfmt>
  <rfmt sheetId="1" sqref="A89" start="0" length="0">
    <dxf>
      <border outline="0">
        <right/>
        <top style="medium">
          <color indexed="64"/>
        </top>
        <bottom style="medium">
          <color indexed="64"/>
        </bottom>
      </border>
    </dxf>
  </rfmt>
  <rfmt sheetId="1" sqref="A90" start="0" length="0">
    <dxf>
      <border outline="0">
        <right/>
        <top style="medium">
          <color indexed="64"/>
        </top>
        <bottom style="thin">
          <color indexed="64"/>
        </bottom>
      </border>
    </dxf>
  </rfmt>
  <rfmt sheetId="1" sqref="A91" start="0" length="0">
    <dxf>
      <border outline="0">
        <bottom style="medium">
          <color indexed="64"/>
        </bottom>
      </border>
    </dxf>
  </rfmt>
  <rfmt sheetId="1" sqref="A92" start="0" length="0">
    <dxf>
      <alignment vertical="center" readingOrder="0"/>
      <border outline="0">
        <top style="medium">
          <color indexed="64"/>
        </top>
      </border>
    </dxf>
  </rfmt>
  <rfmt sheetId="1" sqref="A93" start="0" length="0">
    <dxf>
      <alignment vertical="center" readingOrder="0"/>
      <border outline="0">
        <top style="medium">
          <color indexed="64"/>
        </top>
      </border>
    </dxf>
  </rfmt>
  <rfmt sheetId="1" sqref="A94" start="0" length="0">
    <dxf>
      <alignment vertical="center" readingOrder="0"/>
      <border outline="0">
        <top style="medium">
          <color indexed="64"/>
        </top>
        <bottom style="thin">
          <color indexed="64"/>
        </bottom>
      </border>
    </dxf>
  </rfmt>
  <rfmt sheetId="1" sqref="A95" start="0" length="0">
    <dxf>
      <alignment vertical="center" readingOrder="0"/>
      <border outline="0">
        <top style="medium">
          <color indexed="64"/>
        </top>
      </border>
    </dxf>
  </rfmt>
  <rfmt sheetId="1" sqref="A96" start="0" length="0">
    <dxf>
      <alignment vertical="center" readingOrder="0"/>
      <border outline="0">
        <top style="medium">
          <color indexed="64"/>
        </top>
        <bottom style="thin">
          <color indexed="64"/>
        </bottom>
      </border>
    </dxf>
  </rfmt>
  <rfmt sheetId="1" sqref="A97" start="0" length="0">
    <dxf>
      <alignment vertical="center" readingOrder="0"/>
      <border outline="0">
        <top style="medium">
          <color indexed="64"/>
        </top>
        <bottom style="medium">
          <color indexed="64"/>
        </bottom>
      </border>
    </dxf>
  </rfmt>
  <rfmt sheetId="1" sqref="A98" start="0" length="0">
    <dxf>
      <alignment vertical="center" readingOrder="0"/>
      <border outline="0">
        <left style="medium">
          <color indexed="64"/>
        </left>
        <right/>
        <top style="medium">
          <color indexed="64"/>
        </top>
      </border>
    </dxf>
  </rfmt>
  <rfmt sheetId="1" sqref="A99" start="0" length="0">
    <dxf>
      <alignment vertical="center" readingOrder="0"/>
      <border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</rfmt>
  <rfmt sheetId="1" sqref="A100" start="0" length="0">
    <dxf>
      <alignment vertical="center" readingOrder="0"/>
      <border outline="0">
        <left style="medium">
          <color indexed="64"/>
        </left>
        <right/>
        <top style="medium">
          <color indexed="64"/>
        </top>
      </border>
    </dxf>
  </rfmt>
  <rfmt sheetId="1" sqref="A101" start="0" length="0">
    <dxf>
      <alignment vertical="center" readingOrder="0"/>
      <border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</rfmt>
  <rfmt sheetId="1" sqref="A102" start="0" length="0">
    <dxf>
      <alignment vertical="center" readingOrder="0"/>
      <border outline="0">
        <left style="medium">
          <color indexed="64"/>
        </left>
        <right/>
        <top style="medium">
          <color indexed="64"/>
        </top>
      </border>
    </dxf>
  </rfmt>
  <rfmt sheetId="1" sqref="A103" start="0" length="0">
    <dxf>
      <alignment vertical="center" readingOrder="0"/>
      <border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</rfmt>
  <rfmt sheetId="1" sqref="A104" start="0" length="0">
    <dxf>
      <alignment vertical="center" readingOrder="0"/>
      <border outline="0">
        <left style="medium">
          <color indexed="64"/>
        </left>
        <right/>
        <top style="medium">
          <color indexed="64"/>
        </top>
      </border>
    </dxf>
  </rfmt>
  <rfmt sheetId="1" sqref="A105" start="0" length="0">
    <dxf>
      <alignment vertical="center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106" start="0" length="0">
    <dxf>
      <alignment vertical="center" readingOrder="0"/>
      <border outline="0">
        <left style="medium">
          <color indexed="64"/>
        </left>
        <right/>
        <top style="medium">
          <color indexed="64"/>
        </top>
      </border>
    </dxf>
  </rfmt>
  <rfmt sheetId="1" sqref="A107" start="0" length="0">
    <dxf>
      <alignment vertical="center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108" start="0" length="0">
    <dxf>
      <alignment vertical="center" readingOrder="0"/>
      <border outline="0">
        <left style="medium">
          <color indexed="64"/>
        </left>
        <right/>
        <top style="medium">
          <color indexed="64"/>
        </top>
      </border>
    </dxf>
  </rfmt>
  <rfmt sheetId="1" sqref="A109" start="0" length="0">
    <dxf>
      <alignment vertical="center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110" start="0" length="0">
    <dxf>
      <alignment vertical="center" readingOrder="0"/>
      <border outline="0">
        <left style="medium">
          <color indexed="64"/>
        </left>
        <right/>
        <top style="medium">
          <color indexed="64"/>
        </top>
      </border>
    </dxf>
  </rfmt>
  <rfmt sheetId="1" sqref="A111" start="0" length="0">
    <dxf>
      <alignment vertical="center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112" start="0" length="0">
    <dxf>
      <alignment vertical="center" readingOrder="0"/>
      <border outline="0">
        <left style="medium">
          <color indexed="64"/>
        </left>
        <right/>
        <top style="medium">
          <color indexed="64"/>
        </top>
      </border>
    </dxf>
  </rfmt>
  <rfmt sheetId="1" sqref="A113" start="0" length="0">
    <dxf>
      <alignment vertical="center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114" start="0" length="0">
    <dxf>
      <alignment vertical="center" readingOrder="0"/>
      <border outline="0">
        <left style="medium">
          <color indexed="64"/>
        </left>
        <right/>
        <top style="medium">
          <color indexed="64"/>
        </top>
      </border>
    </dxf>
  </rfmt>
  <rfmt sheetId="1" sqref="A115" start="0" length="0">
    <dxf>
      <alignment vertical="center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116" start="0" length="0">
    <dxf>
      <alignment vertical="center" readingOrder="0"/>
      <border outline="0">
        <left style="medium">
          <color indexed="64"/>
        </left>
        <right/>
        <top style="medium">
          <color indexed="64"/>
        </top>
      </border>
    </dxf>
  </rfmt>
  <rfmt sheetId="1" sqref="B11:C11" start="0" length="0">
    <dxf>
      <border>
        <bottom style="thin">
          <color indexed="64"/>
        </bottom>
      </border>
    </dxf>
  </rfmt>
  <rfmt sheetId="1" sqref="A7" start="0" length="0">
    <dxf>
      <alignment horizontal="left" readingOrder="0"/>
      <border outline="0">
        <right style="medium">
          <color indexed="64"/>
        </right>
      </border>
    </dxf>
  </rfmt>
  <rfmt sheetId="1" sqref="A8" start="0" length="0">
    <dxf>
      <alignment horizontal="left" readingOrder="0"/>
      <border outline="0">
        <right style="medium">
          <color indexed="64"/>
        </right>
      </border>
    </dxf>
  </rfmt>
  <rfmt sheetId="1" sqref="A9" start="0" length="0">
    <dxf>
      <alignment horizontal="left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A10" start="0" length="0">
    <dxf>
      <alignment horizontal="left" readingOrder="0"/>
      <border outline="0">
        <right style="medium">
          <color indexed="64"/>
        </right>
        <top style="thin">
          <color indexed="64"/>
        </top>
      </border>
    </dxf>
  </rfmt>
  <rfmt sheetId="1" sqref="A11" start="0" length="0">
    <dxf>
      <alignment horizontal="left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69" sId="1" odxf="1" dxf="1">
    <nc r="A12">
      <v>6</v>
    </nc>
    <ndxf>
      <alignment horizontal="left" readingOrder="0"/>
      <border outline="0">
        <right style="medium">
          <color indexed="64"/>
        </right>
        <top/>
        <bottom style="medium">
          <color indexed="64"/>
        </bottom>
      </border>
    </ndxf>
  </rcc>
  <rcc rId="870" sId="1" odxf="1" dxf="1">
    <oc r="A13">
      <v>6</v>
    </oc>
    <nc r="A13">
      <v>7</v>
    </nc>
    <ndxf>
      <alignment horizontal="left" readingOrder="0"/>
      <border outline="0">
        <right style="medium">
          <color indexed="64"/>
        </right>
      </border>
    </ndxf>
  </rcc>
  <rcc rId="871" sId="1" odxf="1" dxf="1">
    <oc r="A14">
      <v>7</v>
    </oc>
    <nc r="A14">
      <v>8</v>
    </nc>
    <ndxf>
      <alignment horizontal="left" readingOrder="0"/>
      <border outline="0">
        <right style="medium">
          <color indexed="64"/>
        </right>
      </border>
    </ndxf>
  </rcc>
  <rcc rId="872" sId="1" odxf="1" dxf="1">
    <oc r="A15">
      <v>8</v>
    </oc>
    <nc r="A15">
      <v>9</v>
    </nc>
    <ndxf>
      <alignment horizontal="left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873" sId="1" odxf="1" dxf="1">
    <oc r="A16">
      <v>9</v>
    </oc>
    <nc r="A16">
      <v>10</v>
    </nc>
    <ndxf>
      <alignment horizontal="left" readingOrder="0"/>
      <border outline="0">
        <right style="medium">
          <color indexed="64"/>
        </right>
        <top style="thin">
          <color indexed="64"/>
        </top>
        <bottom style="medium">
          <color indexed="64"/>
        </bottom>
      </border>
    </ndxf>
  </rcc>
  <rcc rId="874" sId="1" odxf="1" dxf="1">
    <oc r="A17">
      <v>10</v>
    </oc>
    <nc r="A17">
      <v>11</v>
    </nc>
    <ndxf>
      <alignment horizontal="left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875" sId="1" odxf="1" dxf="1">
    <oc r="A18">
      <v>11</v>
    </oc>
    <nc r="A18">
      <v>12</v>
    </nc>
    <ndxf>
      <alignment horizontal="left" readingOrder="0"/>
      <border outline="0">
        <right style="medium">
          <color indexed="64"/>
        </right>
        <top style="thin">
          <color indexed="64"/>
        </top>
        <bottom style="medium">
          <color indexed="64"/>
        </bottom>
      </border>
    </ndxf>
  </rcc>
  <rcc rId="876" sId="1" odxf="1" dxf="1">
    <oc r="A19">
      <v>12</v>
    </oc>
    <nc r="A19">
      <v>13</v>
    </nc>
    <ndxf>
      <alignment horizontal="general" readingOrder="0"/>
      <border outline="0">
        <right style="medium">
          <color indexed="64"/>
        </right>
      </border>
    </ndxf>
  </rcc>
  <rcc rId="877" sId="1" odxf="1" dxf="1">
    <oc r="A20">
      <v>13</v>
    </oc>
    <nc r="A20">
      <v>14</v>
    </nc>
    <ndxf>
      <alignment horizontal="general" readingOrder="0"/>
      <border outline="0">
        <right style="medium">
          <color indexed="64"/>
        </right>
        <bottom style="medium">
          <color indexed="64"/>
        </bottom>
      </border>
    </ndxf>
  </rcc>
  <rcc rId="878" sId="1" odxf="1" dxf="1">
    <oc r="A21">
      <v>14</v>
    </oc>
    <nc r="A21">
      <v>15</v>
    </nc>
    <ndxf>
      <alignment horizontal="general" readingOrder="0"/>
      <border outline="0">
        <right style="medium">
          <color indexed="64"/>
        </right>
        <bottom style="thin">
          <color indexed="64"/>
        </bottom>
      </border>
    </ndxf>
  </rcc>
  <rcc rId="879" sId="1" odxf="1" dxf="1">
    <oc r="A22">
      <v>15</v>
    </oc>
    <nc r="A22">
      <v>16</v>
    </nc>
    <ndxf>
      <alignment horizontal="general" readingOrder="0"/>
      <border outline="0">
        <right style="medium">
          <color indexed="64"/>
        </right>
        <top style="thin">
          <color indexed="64"/>
        </top>
      </border>
    </ndxf>
  </rcc>
  <rcc rId="880" sId="1" odxf="1" dxf="1">
    <oc r="A23">
      <v>16</v>
    </oc>
    <nc r="A23">
      <v>17</v>
    </nc>
    <ndxf>
      <alignment horizontal="general" readingOrder="0"/>
      <border outline="0">
        <right style="medium">
          <color indexed="64"/>
        </right>
        <top style="thin">
          <color indexed="64"/>
        </top>
      </border>
    </ndxf>
  </rcc>
  <rcc rId="881" sId="1" odxf="1" dxf="1">
    <oc r="A24">
      <v>17</v>
    </oc>
    <nc r="A24">
      <v>18</v>
    </nc>
    <ndxf>
      <alignment horizontal="general" vertical="bottom" readingOrder="0"/>
      <border outline="0">
        <right style="medium">
          <color indexed="64"/>
        </right>
      </border>
    </ndxf>
  </rcc>
  <rcc rId="882" sId="1" odxf="1" dxf="1">
    <oc r="A25">
      <v>18</v>
    </oc>
    <nc r="A25">
      <v>19</v>
    </nc>
    <ndxf>
      <alignment horizontal="general" vertical="bottom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883" sId="1" odxf="1" dxf="1">
    <oc r="A26">
      <v>19</v>
    </oc>
    <nc r="A26">
      <v>20</v>
    </nc>
    <ndxf>
      <alignment horizontal="general" vertical="bottom" readingOrder="0"/>
      <border outline="0">
        <right style="medium">
          <color indexed="64"/>
        </right>
        <top style="thin">
          <color indexed="64"/>
        </top>
      </border>
    </ndxf>
  </rcc>
  <rcc rId="884" sId="1" odxf="1" dxf="1">
    <oc r="A27">
      <v>20</v>
    </oc>
    <nc r="A27">
      <v>21</v>
    </nc>
    <ndxf>
      <alignment horizontal="general" vertical="bottom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885" sId="1" odxf="1" dxf="1">
    <oc r="A28">
      <v>21</v>
    </oc>
    <nc r="A28">
      <v>22</v>
    </nc>
    <ndxf>
      <alignment horizontal="general" vertical="bottom" readingOrder="0"/>
      <border outline="0">
        <right style="medium">
          <color indexed="64"/>
        </right>
        <top style="thin">
          <color indexed="64"/>
        </top>
        <bottom style="medium">
          <color indexed="64"/>
        </bottom>
      </border>
    </ndxf>
  </rcc>
  <rfmt sheetId="1" sqref="A29" start="0" length="0">
    <dxf>
      <alignment horizontal="general" vertical="bottom" readingOrder="0"/>
      <border outline="0">
        <right style="medium">
          <color indexed="64"/>
        </right>
        <bottom style="thin">
          <color indexed="64"/>
        </bottom>
      </border>
    </dxf>
  </rfmt>
  <rfmt sheetId="1" sqref="A30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</border>
    </dxf>
  </rfmt>
  <rfmt sheetId="1" sqref="A31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A32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</border>
    </dxf>
  </rfmt>
  <rfmt sheetId="1" sqref="A33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A34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</border>
    </dxf>
  </rfmt>
  <rfmt sheetId="1" sqref="A35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A36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</border>
    </dxf>
  </rfmt>
  <rfmt sheetId="1" sqref="A37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</border>
    </dxf>
  </rfmt>
  <rfmt sheetId="1" sqref="A38" start="0" length="0">
    <dxf>
      <alignment horizontal="general" vertical="bottom" readingOrder="0"/>
      <border outline="0">
        <right style="medium">
          <color indexed="64"/>
        </right>
      </border>
    </dxf>
  </rfmt>
  <rfmt sheetId="1" sqref="A39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A40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</border>
    </dxf>
  </rfmt>
  <rfmt sheetId="1" sqref="A41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</border>
    </dxf>
  </rfmt>
  <rfmt sheetId="1" sqref="A42" start="0" length="0">
    <dxf>
      <alignment horizontal="general" vertical="bottom" readingOrder="0"/>
      <border outline="0">
        <right style="medium">
          <color indexed="64"/>
        </right>
        <bottom style="medium">
          <color indexed="64"/>
        </bottom>
      </border>
    </dxf>
  </rfmt>
  <rfmt sheetId="1" sqref="A43" start="0" length="0">
    <dxf>
      <alignment horizontal="general" vertical="bottom" readingOrder="0"/>
      <border outline="0">
        <right style="medium">
          <color indexed="64"/>
        </right>
        <bottom/>
      </border>
    </dxf>
  </rfmt>
  <rfmt sheetId="1" sqref="A44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</border>
    </dxf>
  </rfmt>
  <rfmt sheetId="1" sqref="A45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A46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</border>
    </dxf>
  </rfmt>
  <rfmt sheetId="1" sqref="A47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A48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  <bottom/>
      </border>
    </dxf>
  </rfmt>
  <rfmt sheetId="1" sqref="A49" start="0" length="0">
    <dxf>
      <alignment horizontal="general" readingOrder="0"/>
      <border outline="0">
        <right style="medium">
          <color indexed="64"/>
        </right>
      </border>
    </dxf>
  </rfmt>
  <rfmt sheetId="1" sqref="A50" start="0" length="0">
    <dxf>
      <alignment horizontal="general" vertical="bottom" readingOrder="0"/>
      <border outline="0">
        <right style="medium">
          <color indexed="64"/>
        </right>
      </border>
    </dxf>
  </rfmt>
  <rfmt sheetId="1" sqref="A51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A52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</border>
    </dxf>
  </rfmt>
  <rfmt sheetId="1" sqref="A53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  <bottom/>
      </border>
    </dxf>
  </rfmt>
  <rfmt sheetId="1" sqref="A54" start="0" length="0">
    <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fmt sheetId="1" sqref="A55" start="0" length="0">
    <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56" start="0" length="0">
    <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fmt sheetId="1" sqref="A57" start="0" length="0">
    <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58" start="0" length="0">
    <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fmt sheetId="1" sqref="A59" start="0" length="0">
    <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60" start="0" length="0">
    <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fmt sheetId="1" sqref="A61" start="0" length="0">
    <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62" start="0" length="0">
    <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fmt sheetId="1" sqref="A63" start="0" length="0">
    <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64" start="0" length="0">
    <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fmt sheetId="1" sqref="A65" start="0" length="0">
    <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66" start="0" length="0">
    <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fmt sheetId="1" sqref="A67" start="0" length="0">
    <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68" start="0" length="0">
    <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fmt sheetId="1" sqref="A69" start="0" length="0">
    <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70" start="0" length="0">
    <dxf>
      <alignment horizontal="general" vertical="bottom" readingOrder="0"/>
      <border outline="0">
        <right style="medium">
          <color indexed="64"/>
        </right>
        <top/>
      </border>
    </dxf>
  </rfmt>
  <rfmt sheetId="1" sqref="A71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A72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</border>
    </dxf>
  </rfmt>
  <rfmt sheetId="1" sqref="A73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A74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</border>
    </dxf>
  </rfmt>
  <rfmt sheetId="1" sqref="A75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A76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</border>
    </dxf>
  </rfmt>
  <rfmt sheetId="1" sqref="A77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A78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</border>
    </dxf>
  </rfmt>
  <rfmt sheetId="1" sqref="A79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A80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</border>
    </dxf>
  </rfmt>
  <rfmt sheetId="1" sqref="A81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A82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</border>
    </dxf>
  </rfmt>
  <rfmt sheetId="1" sqref="A83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A84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</border>
    </dxf>
  </rfmt>
  <rfmt sheetId="1" sqref="A85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A86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</border>
    </dxf>
  </rfmt>
  <rfmt sheetId="1" sqref="A87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A88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</border>
    </dxf>
  </rfmt>
  <rfmt sheetId="1" sqref="A89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A90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  <bottom/>
      </border>
    </dxf>
  </rfmt>
  <rfmt sheetId="1" sqref="A91" start="0" length="0">
    <dxf>
      <alignment horizontal="general" vertical="bottom" readingOrder="0"/>
      <border outline="0">
        <right style="medium">
          <color indexed="64"/>
        </right>
        <bottom style="thin">
          <color indexed="64"/>
        </bottom>
      </border>
    </dxf>
  </rfmt>
  <rfmt sheetId="1" sqref="A92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</border>
    </dxf>
  </rfmt>
  <rfmt sheetId="1" sqref="A93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</border>
    </dxf>
  </rfmt>
  <rfmt sheetId="1" sqref="A94" start="0" length="0">
    <dxf>
      <alignment horizontal="general" vertical="bottom" readingOrder="0"/>
      <border outline="0">
        <right style="medium">
          <color indexed="64"/>
        </right>
      </border>
    </dxf>
  </rfmt>
  <rfmt sheetId="1" sqref="A95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A96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</border>
    </dxf>
  </rfmt>
  <rfmt sheetId="1" sqref="A97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</border>
    </dxf>
  </rfmt>
  <rfmt sheetId="1" sqref="A98" start="0" length="0">
    <dxf>
      <alignment horizontal="general" vertical="bottom" readingOrder="0"/>
      <border outline="0">
        <left style="thin">
          <color indexed="64"/>
        </left>
        <right style="thin">
          <color indexed="64"/>
        </right>
        <top/>
      </border>
    </dxf>
  </rfmt>
  <rfmt sheetId="1" sqref="A99" start="0" length="0">
    <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100" start="0" length="0">
    <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fmt sheetId="1" sqref="A101" start="0" length="0">
    <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102" start="0" length="0">
    <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fmt sheetId="1" sqref="A103" start="0" length="0">
    <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104" start="0" length="0">
    <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</rfmt>
  <rfmt sheetId="1" sqref="A105" start="0" length="0">
    <dxf>
      <alignment horizontal="general" vertical="bottom" readingOrder="0"/>
      <border outline="0">
        <right style="thin">
          <color indexed="64"/>
        </right>
      </border>
    </dxf>
  </rfmt>
  <rfmt sheetId="1" sqref="A106" start="0" length="0">
    <dxf>
      <alignment horizontal="general" vertical="bottom" readingOrder="0"/>
      <border outline="0">
        <right style="thin">
          <color indexed="64"/>
        </right>
        <bottom style="medium">
          <color indexed="64"/>
        </bottom>
      </border>
    </dxf>
  </rfmt>
  <rfmt sheetId="1" sqref="A107" start="0" length="0">
    <dxf>
      <alignment horizontal="general" vertical="bottom" readingOrder="0"/>
      <border outline="0">
        <right style="thin">
          <color indexed="64"/>
        </right>
      </border>
    </dxf>
  </rfmt>
  <rfmt sheetId="1" sqref="A108" start="0" length="0">
    <dxf>
      <alignment horizontal="general" vertical="bottom" readingOrder="0"/>
      <border outline="0">
        <right style="thin">
          <color indexed="64"/>
        </right>
        <bottom style="medium">
          <color indexed="64"/>
        </bottom>
      </border>
    </dxf>
  </rfmt>
  <rfmt sheetId="1" sqref="A109" start="0" length="0">
    <dxf>
      <alignment horizontal="general" vertical="bottom" readingOrder="0"/>
      <border outline="0">
        <right style="thin">
          <color indexed="64"/>
        </right>
      </border>
    </dxf>
  </rfmt>
  <rfmt sheetId="1" sqref="A110" start="0" length="0">
    <dxf>
      <alignment horizontal="general" vertical="bottom" readingOrder="0"/>
      <border outline="0">
        <right style="thin">
          <color indexed="64"/>
        </right>
        <bottom style="medium">
          <color indexed="64"/>
        </bottom>
      </border>
    </dxf>
  </rfmt>
  <rfmt sheetId="1" sqref="A111" start="0" length="0">
    <dxf>
      <alignment horizontal="general" vertical="bottom" readingOrder="0"/>
      <border outline="0">
        <right style="thin">
          <color indexed="64"/>
        </right>
      </border>
    </dxf>
  </rfmt>
  <rfmt sheetId="1" sqref="A112" start="0" length="0">
    <dxf>
      <alignment horizontal="general" vertical="bottom" readingOrder="0"/>
      <border outline="0">
        <right style="thin">
          <color indexed="64"/>
        </right>
        <bottom style="medium">
          <color indexed="64"/>
        </bottom>
      </border>
    </dxf>
  </rfmt>
  <rfmt sheetId="1" sqref="A113" start="0" length="0">
    <dxf>
      <alignment horizontal="general" vertical="bottom" readingOrder="0"/>
      <border outline="0">
        <right style="thin">
          <color indexed="64"/>
        </right>
      </border>
    </dxf>
  </rfmt>
  <rfmt sheetId="1" sqref="A114" start="0" length="0">
    <dxf>
      <alignment horizontal="general" vertical="bottom" readingOrder="0"/>
      <border outline="0">
        <right style="thin">
          <color indexed="64"/>
        </right>
      </border>
    </dxf>
  </rfmt>
  <rfmt sheetId="1" sqref="A115" start="0" length="0">
    <dxf>
      <alignment horizontal="general" vertical="bottom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116" start="0" length="0">
    <dxf>
      <alignment horizontal="general" vertical="bottom" readingOrder="0"/>
      <border outline="0"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A7:A116">
    <dxf>
      <alignment horizontal="center" readingOrder="0"/>
    </dxf>
  </rfmt>
  <rfmt sheetId="1" sqref="A7:A116">
    <dxf>
      <alignment vertical="center" readingOrder="0"/>
    </dxf>
  </rfmt>
  <rcc rId="886" sId="1" numFmtId="34">
    <nc r="H8">
      <v>1.69</v>
    </nc>
  </rcc>
  <rcc rId="887" sId="1" numFmtId="34">
    <nc r="G8">
      <v>6.2140000000000004</v>
    </nc>
  </rcc>
  <rcc rId="888" sId="1" numFmtId="34">
    <nc r="E9">
      <v>2.016</v>
    </nc>
  </rcc>
  <rcc rId="889" sId="1" numFmtId="34">
    <nc r="G9">
      <v>1.2729999999999999</v>
    </nc>
  </rcc>
  <rcc rId="890" sId="1" numFmtId="34">
    <nc r="H9">
      <v>11.716999999999999</v>
    </nc>
  </rcc>
  <rcc rId="891" sId="1" numFmtId="34">
    <nc r="G10">
      <v>0.85099999999999998</v>
    </nc>
  </rcc>
  <rcc rId="892" sId="1" numFmtId="34">
    <nc r="H11">
      <v>0.68899999999999995</v>
    </nc>
  </rcc>
  <rcc rId="893" sId="1" numFmtId="34">
    <nc r="G11">
      <v>7.8050000000000006</v>
    </nc>
  </rcc>
  <rfmt sheetId="1" sqref="D11:H11" start="0" length="0">
    <dxf>
      <border>
        <bottom style="thin">
          <color indexed="64"/>
        </bottom>
      </border>
    </dxf>
  </rfmt>
</revisions>
</file>

<file path=xl/revisions/revisionLog1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20" sId="1" numFmtId="34">
    <oc r="G28">
      <v>1.468</v>
    </oc>
    <nc r="G28">
      <f>1.468+1.797</f>
    </nc>
  </rcc>
</revisions>
</file>

<file path=xl/revisions/revisionLog1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21" sId="1" numFmtId="34">
    <nc r="H33">
      <v>1.097</v>
    </nc>
  </rcc>
  <rcc rId="1822" sId="1">
    <nc r="E31">
      <v>5.71</v>
    </nc>
  </rcc>
  <rcc rId="1823" sId="1" numFmtId="34">
    <nc r="H31">
      <v>33.738</v>
    </nc>
  </rcc>
  <rcc rId="1824" sId="1" numFmtId="34">
    <nc r="G31">
      <v>108.592</v>
    </nc>
  </rcc>
  <rcc rId="1825" sId="1">
    <nc r="F31">
      <v>1.667</v>
    </nc>
  </rcc>
</revisions>
</file>

<file path=xl/revisions/revisionLog1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26" sId="1">
    <oc r="G29">
      <f>24.071+25.13+28.485+31.371</f>
    </oc>
    <nc r="G29">
      <f>24.071+25.13+28.485+31.371+33.493</f>
    </nc>
  </rcc>
</revisions>
</file>

<file path=xl/revisions/revisionLog1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27" sId="1">
    <oc r="H29">
      <f>6.015+3.161+2.654</f>
    </oc>
    <nc r="H29">
      <f>6.015+3.161+2.654+12.825</f>
    </nc>
  </rcc>
</revisions>
</file>

<file path=xl/revisions/revisionLog1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28" sId="1" numFmtId="34">
    <nc r="G32">
      <v>1.651</v>
    </nc>
  </rcc>
  <rcc rId="1829" sId="1" numFmtId="34">
    <nc r="H36">
      <v>1.6930000000000001</v>
    </nc>
  </rcc>
  <rcc rId="1830" sId="1" numFmtId="34">
    <nc r="G36">
      <v>2.8980000000000001</v>
    </nc>
  </rcc>
  <rcc rId="1831" sId="1" numFmtId="34">
    <nc r="G34">
      <v>6.8049999999999997</v>
    </nc>
  </rcc>
  <rcc rId="1832" sId="1" numFmtId="34">
    <nc r="H34">
      <v>2.3159999999999998</v>
    </nc>
  </rcc>
</revisions>
</file>

<file path=xl/revisions/revisionLog1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33" sId="1" numFmtId="34">
    <nc r="G35">
      <v>2.1509999999999998</v>
    </nc>
  </rcc>
  <rcc rId="1834" sId="1" numFmtId="34">
    <nc r="H37">
      <v>2.0030000000000001</v>
    </nc>
  </rcc>
</revisions>
</file>

<file path=xl/revisions/revisionLog1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35" sId="1">
    <oc r="G29">
      <f>24.071+25.13+28.485+31.371+33.493</f>
    </oc>
    <nc r="G29">
      <f>24.071+25.13+28.485+31.371+33.493-1.601</f>
    </nc>
  </rcc>
</revisions>
</file>

<file path=xl/revisions/revisionLog18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36" sId="1">
    <oc r="G29">
      <f>24.071+25.13+28.485+31.371+33.493-1.601</f>
    </oc>
    <nc r="G29">
      <f>24.071+25.13+28.485+31.371+33.493-1.601-1.609</f>
    </nc>
  </rcc>
</revisions>
</file>

<file path=xl/revisions/revisionLog18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31" start="0" length="2147483647">
    <dxf>
      <font>
        <color rgb="FFFF0000"/>
      </font>
    </dxf>
  </rfmt>
  <rcc rId="1837" sId="1" numFmtId="34">
    <oc r="G31">
      <v>108.592</v>
    </oc>
    <nc r="G31">
      <v>110.259</v>
    </nc>
  </rcc>
  <rcc rId="1838" sId="1">
    <oc r="F31">
      <v>1.667</v>
    </oc>
    <nc r="F31"/>
  </rcc>
</revisions>
</file>

<file path=xl/revisions/revisionLog18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39" sId="1">
    <nc r="E107">
      <v>1.9850000000000001</v>
    </nc>
  </rcc>
  <rcc rId="1840" sId="1">
    <nc r="G107">
      <v>116.47499999999999</v>
    </nc>
  </rcc>
  <rcc rId="1841" sId="1">
    <nc r="H107">
      <v>37.228000000000002</v>
    </nc>
  </rcc>
  <rcc rId="1842" sId="1">
    <nc r="H108">
      <v>10.955</v>
    </nc>
  </rcc>
  <rcc rId="1843" sId="1">
    <nc r="H109">
      <v>2.7959999999999998</v>
    </nc>
  </rcc>
  <rcc rId="1844" sId="1">
    <nc r="H110">
      <v>2.6419999999999999</v>
    </nc>
  </rcc>
  <rcc rId="1845" sId="1">
    <nc r="H111">
      <v>4.1440000000000001</v>
    </nc>
  </rcc>
  <rcc rId="1846" sId="1">
    <nc r="G112">
      <v>6.6139999999999999</v>
    </nc>
  </rcc>
  <rcc rId="1847" sId="1">
    <nc r="H112">
      <v>6.7489999999999997</v>
    </nc>
  </rcc>
  <rcc rId="1848" sId="1">
    <nc r="G113">
      <v>2.6859999999999999</v>
    </nc>
  </rcc>
  <rcc rId="1849" sId="1">
    <nc r="H114">
      <v>1.3720000000000001</v>
    </nc>
  </rcc>
  <rcc rId="1850" sId="1">
    <nc r="H115">
      <v>2.87</v>
    </nc>
  </rcc>
  <rcv guid="{5A10A035-A77B-48CD-ABAD-C7C1FB21827D}" action="delete"/>
  <rdn rId="0" localSheetId="1" customView="1" name="Z_5A10A035_A77B_48CD_ABAD_C7C1FB21827D_.wvu.FilterData" hidden="1" oldHidden="1">
    <formula>'02.19'!$A$6:$N$124</formula>
    <oldFormula>'02.19'!$A$6:$N$118</oldFormula>
  </rdn>
  <rcv guid="{5A10A035-A77B-48CD-ABAD-C7C1FB21827D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94" sId="1">
    <nc r="C12" t="inlineStr">
      <is>
        <t>ООО "Энергосервис"</t>
      </is>
    </nc>
  </rcc>
  <rcc rId="895" sId="1">
    <nc r="D12">
      <f>SUM(E12:I12)</f>
    </nc>
  </rcc>
  <rcc rId="896" sId="1" numFmtId="34">
    <nc r="H12">
      <v>3.2869999999999999</v>
    </nc>
  </rcc>
</revisions>
</file>

<file path=xl/revisions/revisionLog19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52" sId="1">
    <nc r="G21">
      <v>10.138</v>
    </nc>
  </rcc>
  <rcc rId="1853" sId="1" numFmtId="34">
    <nc r="H21">
      <v>9.65</v>
    </nc>
  </rcc>
  <rcc rId="1854" sId="1" numFmtId="34">
    <nc r="E21">
      <v>860.09100000000001</v>
    </nc>
  </rcc>
  <rcv guid="{001A80F2-4A1F-4F95-949B-9B4E8BBD4BE3}" action="delete"/>
  <rdn rId="0" localSheetId="1" customView="1" name="Z_001A80F2_4A1F_4F95_949B_9B4E8BBD4BE3_.wvu.FilterData" hidden="1" oldHidden="1">
    <formula>'02.19'!$A$6:$N$124</formula>
    <oldFormula>'02.19'!$A$6:$N$118</oldFormula>
  </rdn>
  <rcv guid="{001A80F2-4A1F-4F95-949B-9B4E8BBD4BE3}" action="add"/>
</revisions>
</file>

<file path=xl/revisions/revisionLog1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56" sId="1" numFmtId="34">
    <nc r="G7">
      <v>4.234</v>
    </nc>
  </rcc>
  <rcc rId="1857" sId="1" numFmtId="34">
    <nc r="H7">
      <v>7.1029999999999998</v>
    </nc>
  </rcc>
</revisions>
</file>

<file path=xl/revisions/revisionLog19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58" sId="1">
    <nc r="E123">
      <v>1880.308</v>
    </nc>
  </rcc>
</revisions>
</file>

<file path=xl/revisions/revisionLog19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59" sId="1">
    <nc r="G72">
      <v>3.8809999999999998</v>
    </nc>
  </rcc>
  <rcc rId="1860" sId="1">
    <nc r="H72">
      <v>1.081</v>
    </nc>
  </rcc>
  <rcc rId="1861" sId="1">
    <nc r="G73">
      <v>3.6999999999999998E-2</v>
    </nc>
  </rcc>
  <rcc rId="1862" sId="1">
    <nc r="H73">
      <v>0.11600000000000001</v>
    </nc>
  </rcc>
  <rcc rId="1863" sId="1">
    <nc r="E74">
      <v>2.363</v>
    </nc>
  </rcc>
  <rcc rId="1864" sId="1">
    <nc r="G74">
      <v>8.6739999999999995</v>
    </nc>
  </rcc>
  <rcc rId="1865" sId="1">
    <nc r="H74">
      <v>44.706999999999994</v>
    </nc>
  </rcc>
  <rcc rId="1866" sId="1">
    <nc r="I74">
      <v>3.254</v>
    </nc>
  </rcc>
  <rcc rId="1867" sId="1">
    <nc r="G75">
      <v>2.0129999999999999</v>
    </nc>
  </rcc>
  <rcc rId="1868" sId="1">
    <nc r="H75">
      <v>4.0599999999999996</v>
    </nc>
  </rcc>
  <rcc rId="1869" sId="1">
    <nc r="G76">
      <v>97.436999999999998</v>
    </nc>
  </rcc>
  <rcc rId="1870" sId="1">
    <nc r="H76">
      <v>100.43600000000001</v>
    </nc>
  </rcc>
  <rcc rId="1871" sId="1">
    <nc r="G77">
      <v>7.4640000000000004</v>
    </nc>
  </rcc>
  <rcc rId="1872" sId="1">
    <nc r="H77">
      <v>2.0449999999999999</v>
    </nc>
  </rcc>
  <rcc rId="1873" sId="1">
    <nc r="E78">
      <v>2.4780000000000002</v>
    </nc>
  </rcc>
  <rcc rId="1874" sId="1">
    <nc r="H79">
      <v>4.1000000000000002E-2</v>
    </nc>
  </rcc>
  <rcc rId="1875" sId="1">
    <nc r="G80">
      <v>1.5840000000000001</v>
    </nc>
  </rcc>
  <rcc rId="1876" sId="1">
    <nc r="H80">
      <v>1.6</v>
    </nc>
  </rcc>
  <rcc rId="1877" sId="1">
    <nc r="E81">
      <v>1.6539999999999999</v>
    </nc>
  </rcc>
  <rcc rId="1878" sId="1">
    <nc r="H82">
      <v>1.8240000000000001</v>
    </nc>
  </rcc>
  <rcc rId="1879" sId="1">
    <nc r="G83">
      <v>1.9359999999999999</v>
    </nc>
  </rcc>
  <rcc rId="1880" sId="1">
    <nc r="H83">
      <v>0.15</v>
    </nc>
  </rcc>
  <rcc rId="1881" sId="1">
    <nc r="G84">
      <v>7.2789999999999999</v>
    </nc>
  </rcc>
  <rcc rId="1882" sId="1" numFmtId="4">
    <nc r="H84">
      <v>6</v>
    </nc>
  </rcc>
  <rcc rId="1883" sId="1">
    <nc r="G85">
      <v>152.523</v>
    </nc>
  </rcc>
  <rcc rId="1884" sId="1">
    <nc r="H85">
      <v>0.88200000000000001</v>
    </nc>
  </rcc>
  <rcc rId="1885" sId="1">
    <nc r="G86">
      <v>0.29899999999999999</v>
    </nc>
  </rcc>
  <rcc rId="1886" sId="1">
    <nc r="H86">
      <v>0.182</v>
    </nc>
  </rcc>
  <rcc rId="1887" sId="1">
    <nc r="H87">
      <v>5.4749999999999996</v>
    </nc>
  </rcc>
  <rcc rId="1888" sId="1" numFmtId="4">
    <nc r="H88">
      <v>1.1000000000000001</v>
    </nc>
  </rcc>
  <rcc rId="1889" sId="1">
    <nc r="E89">
      <v>4.4169999999999998</v>
    </nc>
  </rcc>
  <rcc rId="1890" sId="1">
    <nc r="H90">
      <v>1.014</v>
    </nc>
  </rcc>
  <rcc rId="1891" sId="1">
    <nc r="H91">
      <v>2.3330000000000002</v>
    </nc>
  </rcc>
  <rcc rId="1892" sId="1">
    <nc r="G92">
      <v>60.043999999999997</v>
    </nc>
  </rcc>
  <rcv guid="{001A80F2-4A1F-4F95-949B-9B4E8BBD4BE3}" action="delete"/>
  <rdn rId="0" localSheetId="1" customView="1" name="Z_001A80F2_4A1F_4F95_949B_9B4E8BBD4BE3_.wvu.FilterData" hidden="1" oldHidden="1">
    <formula>'02.19'!$A$6:$N$124</formula>
    <oldFormula>'02.19'!$A$6:$N$124</oldFormula>
  </rdn>
  <rcv guid="{001A80F2-4A1F-4F95-949B-9B4E8BBD4BE3}" action="add"/>
</revisions>
</file>

<file path=xl/revisions/revisionLog19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94" sId="1" numFmtId="4">
    <nc r="G13">
      <v>10.521000000000001</v>
    </nc>
  </rcc>
</revisions>
</file>

<file path=xl/revisions/revisionLog19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95" sId="1">
    <nc r="G95">
      <v>2.931</v>
    </nc>
  </rcc>
  <rcc rId="1896" sId="1">
    <nc r="H94">
      <v>2.2309999999999999</v>
    </nc>
  </rcc>
  <rcc rId="1897" sId="1">
    <nc r="E93">
      <v>49.661000000000001</v>
    </nc>
  </rcc>
  <rcc rId="1898" sId="1">
    <nc r="F93">
      <v>13.999000000000001</v>
    </nc>
  </rcc>
  <rcc rId="1899" sId="1">
    <nc r="G93">
      <v>28.491</v>
    </nc>
  </rcc>
  <rcv guid="{8743966E-23CA-4A3B-9E7E-E009BB5C14F3}" action="delete"/>
  <rdn rId="0" localSheetId="1" customView="1" name="Z_8743966E_23CA_4A3B_9E7E_E009BB5C14F3_.wvu.FilterData" hidden="1" oldHidden="1">
    <formula>'02.19'!$A$6:$N$124</formula>
    <oldFormula>'02.19'!$A$6:$N$124</oldFormula>
  </rdn>
  <rcv guid="{8743966E-23CA-4A3B-9E7E-E009BB5C14F3}" action="add"/>
</revisions>
</file>

<file path=xl/revisions/revisionLog19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01" sId="1">
    <nc r="E44">
      <v>0.47099999999999997</v>
    </nc>
  </rcc>
  <rcc rId="1902" sId="1">
    <nc r="F44">
      <v>0.97499999999999998</v>
    </nc>
  </rcc>
  <rcc rId="1903" sId="1">
    <nc r="G44">
      <v>82.599000000000004</v>
    </nc>
  </rcc>
  <rcc rId="1904" sId="1">
    <nc r="H44">
      <v>44.155000000000001</v>
    </nc>
  </rcc>
  <rcc rId="1905" sId="1">
    <nc r="G45">
      <v>58.555999999999997</v>
    </nc>
  </rcc>
  <rcc rId="1906" sId="1">
    <nc r="H45">
      <v>105.46299999999999</v>
    </nc>
  </rcc>
  <rcc rId="1907" sId="1">
    <nc r="G46">
      <v>18.364999999999998</v>
    </nc>
  </rcc>
  <rcc rId="1908" sId="1">
    <nc r="H46">
      <v>24.704999999999998</v>
    </nc>
  </rcc>
  <rcc rId="1909" sId="1">
    <nc r="G47">
      <v>14.634</v>
    </nc>
  </rcc>
  <rcc rId="1910" sId="1">
    <nc r="H47">
      <v>32.167999999999999</v>
    </nc>
  </rcc>
  <rcc rId="1911" sId="1">
    <nc r="G48">
      <v>6.7140000000000004</v>
    </nc>
  </rcc>
  <rcc rId="1912" sId="1">
    <nc r="E49">
      <v>5.5439999999999996</v>
    </nc>
  </rcc>
</revisions>
</file>

<file path=xl/revisions/revisionLog19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13" sId="1">
    <nc r="G50">
      <v>157.125</v>
    </nc>
  </rcc>
  <rcc rId="1914" sId="1">
    <nc r="H50">
      <v>32.612000000000002</v>
    </nc>
  </rcc>
  <rcc rId="1915" sId="1">
    <nc r="G51">
      <v>2.5670000000000002</v>
    </nc>
  </rcc>
  <rcc rId="1916" sId="1">
    <nc r="H51">
      <v>3.6160000000000001</v>
    </nc>
  </rcc>
  <rcc rId="1917" sId="1">
    <nc r="G52">
      <v>17.541</v>
    </nc>
  </rcc>
  <rcc rId="1918" sId="1">
    <nc r="H52">
      <v>6.423</v>
    </nc>
  </rcc>
  <rcc rId="1919" sId="1">
    <nc r="G53">
      <v>3.05</v>
    </nc>
  </rcc>
  <rcc rId="1920" sId="1">
    <nc r="G54">
      <v>1.37</v>
    </nc>
  </rcc>
</revisions>
</file>

<file path=xl/revisions/revisionLog19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21" sId="1" numFmtId="34">
    <nc r="G43">
      <v>3540.0070000000001</v>
    </nc>
  </rcc>
  <rcc rId="1922" sId="1" numFmtId="34">
    <nc r="H43">
      <v>5782.0209999999997</v>
    </nc>
  </rcc>
  <rcv guid="{5A10A035-A77B-48CD-ABAD-C7C1FB21827D}" action="delete"/>
  <rdn rId="0" localSheetId="1" customView="1" name="Z_5A10A035_A77B_48CD_ABAD_C7C1FB21827D_.wvu.FilterData" hidden="1" oldHidden="1">
    <formula>'02.19'!$A$6:$N$124</formula>
    <oldFormula>'02.19'!$A$6:$N$124</oldFormula>
  </rdn>
  <rcv guid="{5A10A035-A77B-48CD-ABAD-C7C1FB21827D}" action="add"/>
</revisions>
</file>

<file path=xl/revisions/revisionLog19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24" sId="1" numFmtId="34">
    <nc r="G9">
      <v>4.8869999999999996</v>
    </nc>
  </rcc>
  <rcc rId="1925" sId="1" numFmtId="34">
    <nc r="G10">
      <v>1.0669999999999999</v>
    </nc>
  </rcc>
  <rcc rId="1926" sId="1" numFmtId="34">
    <nc r="H9">
      <v>7.3319999999999999</v>
    </nc>
  </rcc>
  <rcc rId="1927" sId="1" numFmtId="34">
    <nc r="G11">
      <v>7.7039999999999997</v>
    </nc>
  </rcc>
  <rcc rId="1928" sId="1" numFmtId="34">
    <nc r="H11">
      <v>1.516</v>
    </nc>
  </rcc>
  <rcc rId="1929" sId="1" numFmtId="34">
    <nc r="H12">
      <v>2.867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03" sId="1">
    <nc r="G96">
      <v>7.2320000000000002</v>
    </nc>
  </rcc>
  <rcc rId="804" sId="1">
    <nc r="H96">
      <v>3.8980000000000001</v>
    </nc>
  </rcc>
  <rcc rId="805" sId="1">
    <nc r="G93">
      <v>96.897999999999996</v>
    </nc>
  </rcc>
  <rcc rId="806" sId="1">
    <nc r="H93">
      <v>83.39</v>
    </nc>
  </rcc>
  <rcc rId="807" sId="1">
    <nc r="G94">
      <v>8.7230000000000008</v>
    </nc>
  </rcc>
  <rcc rId="808" sId="1">
    <nc r="H94">
      <v>1.706</v>
    </nc>
  </rcc>
  <rcc rId="809" sId="1">
    <nc r="G95">
      <v>2.125</v>
    </nc>
  </rcc>
  <rcc rId="810" sId="1">
    <nc r="H95">
      <v>2.6739999999999999</v>
    </nc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98:D116">
    <dxf>
      <numFmt numFmtId="35" formatCode="_-* #,##0.00\ _₽_-;\-* #,##0.00\ _₽_-;_-* &quot;-&quot;??\ _₽_-;_-@_-"/>
    </dxf>
  </rfmt>
</revisions>
</file>

<file path=xl/revisions/revisionLog20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30" sId="1" numFmtId="34">
    <nc r="H41">
      <v>5634.3710000000001</v>
    </nc>
  </rcc>
  <rcc rId="1931" sId="1" numFmtId="34">
    <nc r="H39">
      <v>17091.060000000001</v>
    </nc>
  </rcc>
  <rcc rId="1932" sId="1" numFmtId="34">
    <nc r="G39">
      <v>1320.5150000000001</v>
    </nc>
  </rcc>
  <rcc rId="1933" sId="1" numFmtId="34">
    <nc r="H40">
      <v>3901.643</v>
    </nc>
  </rcc>
  <rcc rId="1934" sId="1" numFmtId="34">
    <nc r="H42">
      <v>1900.47</v>
    </nc>
  </rcc>
</revisions>
</file>

<file path=xl/revisions/revisionLog20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35" sId="1" numFmtId="34">
    <oc r="G39">
      <v>1320.5150000000001</v>
    </oc>
    <nc r="G39">
      <v>1.32</v>
    </nc>
  </rcc>
  <rcc rId="1936" sId="1" numFmtId="34">
    <oc r="H39">
      <v>17091.060000000001</v>
    </oc>
    <nc r="H39">
      <v>17.091000000000001</v>
    </nc>
  </rcc>
  <rcc rId="1937" sId="1" numFmtId="34">
    <oc r="H40">
      <v>3901.643</v>
    </oc>
    <nc r="H40">
      <v>3.9020000000000001</v>
    </nc>
  </rcc>
  <rcc rId="1938" sId="1" numFmtId="34">
    <oc r="H41">
      <v>5634.3710000000001</v>
    </oc>
    <nc r="H41">
      <v>5.6340000000000003</v>
    </nc>
  </rcc>
  <rcc rId="1939" sId="1" numFmtId="34">
    <oc r="H42">
      <v>1900.47</v>
    </oc>
    <nc r="H42">
      <v>1.9</v>
    </nc>
  </rcc>
</revisions>
</file>

<file path=xl/revisions/revisionLog20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40" sId="1">
    <nc r="F116">
      <v>3.0369999999999999</v>
    </nc>
  </rcc>
  <rcc rId="1941" sId="1">
    <nc r="G116">
      <v>72.963999999999999</v>
    </nc>
  </rcc>
  <rcc rId="1942" sId="1">
    <nc r="H116">
      <v>43.709000000000003</v>
    </nc>
  </rcc>
  <rcc rId="1943" sId="1">
    <nc r="G117">
      <v>10.445</v>
    </nc>
  </rcc>
  <rcc rId="1944" sId="1">
    <nc r="G118">
      <v>1.6419999999999999</v>
    </nc>
  </rcc>
</revisions>
</file>

<file path=xl/revisions/revisionLog20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45" sId="1">
    <nc r="G96">
      <v>83.677000000000007</v>
    </nc>
  </rcc>
  <rcc rId="1946" sId="1">
    <nc r="H96">
      <v>93.938999999999993</v>
    </nc>
  </rcc>
  <rcc rId="1947" sId="1">
    <nc r="G97">
      <v>7.8879999999999999</v>
    </nc>
  </rcc>
  <rcc rId="1948" sId="1">
    <nc r="H97">
      <v>1.7869999999999999</v>
    </nc>
  </rcc>
  <rcc rId="1949" sId="1">
    <nc r="G98">
      <v>1.9359999999999999</v>
    </nc>
  </rcc>
  <rcc rId="1950" sId="1">
    <nc r="H98">
      <v>2.5139999999999998</v>
    </nc>
  </rcc>
  <rcc rId="1951" sId="1">
    <nc r="G99">
      <v>6.8869999999999996</v>
    </nc>
  </rcc>
  <rcc rId="1952" sId="1">
    <nc r="H99">
      <v>3.8159999999999998</v>
    </nc>
  </rcc>
  <rcv guid="{AF6CA628-4CBA-4C8F-8D26-A8179A8D4867}" action="delete"/>
  <rdn rId="0" localSheetId="1" customView="1" name="Z_AF6CA628_4CBA_4C8F_8D26_A8179A8D4867_.wvu.FilterData" hidden="1" oldHidden="1">
    <formula>'02.19'!$A$6:$N$124</formula>
    <oldFormula>'02.19'!$A$6:$N$118</oldFormula>
  </rdn>
  <rcv guid="{AF6CA628-4CBA-4C8F-8D26-A8179A8D4867}" action="add"/>
</revisions>
</file>

<file path=xl/revisions/revisionLog20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54" sId="1">
    <nc r="G124">
      <v>257.24299999999999</v>
    </nc>
  </rcc>
</revisions>
</file>

<file path=xl/revisions/revisionLog20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55" sId="1">
    <nc r="H55">
      <v>2.4990000000000001</v>
    </nc>
  </rcc>
  <rcc rId="1956" sId="1">
    <nc r="G55">
      <v>2.6949999999999998</v>
    </nc>
  </rcc>
  <rcc rId="1957" sId="1">
    <nc r="G56">
      <v>88.331000000000003</v>
    </nc>
  </rcc>
  <rcc rId="1958" sId="1">
    <nc r="H56">
      <v>125.15900000000001</v>
    </nc>
  </rcc>
  <rcc rId="1959" sId="1">
    <nc r="H57">
      <v>1.2350000000000001</v>
    </nc>
  </rcc>
  <rcc rId="1960" sId="1">
    <nc r="G58">
      <v>3.4729999999999999</v>
    </nc>
  </rcc>
  <rcc rId="1961" sId="1">
    <nc r="H58">
      <v>4.4269999999999996</v>
    </nc>
  </rcc>
  <rcc rId="1962" sId="1">
    <nc r="H59">
      <v>3.577</v>
    </nc>
  </rcc>
  <rcc rId="1963" sId="1">
    <nc r="G59">
      <v>5.3879999999999999</v>
    </nc>
  </rcc>
  <rcc rId="1964" sId="1">
    <nc r="H60">
      <v>0.64500000000000002</v>
    </nc>
  </rcc>
  <rcc rId="1965" sId="1">
    <nc r="G61">
      <v>0.83399999999999996</v>
    </nc>
  </rcc>
  <rcc rId="1966" sId="1">
    <nc r="G62">
      <v>14.801</v>
    </nc>
  </rcc>
  <rcc rId="1967" sId="1">
    <nc r="H62">
      <v>8.4139999999999997</v>
    </nc>
  </rcc>
  <rcc rId="1968" sId="1">
    <nc r="G63">
      <v>92.444000000000003</v>
    </nc>
  </rcc>
  <rcc rId="1969" sId="1">
    <nc r="G64">
      <v>2.343</v>
    </nc>
  </rcc>
  <rcc rId="1970" sId="1">
    <nc r="H65">
      <v>7.0709999999999997</v>
    </nc>
  </rcc>
</revisions>
</file>

<file path=xl/revisions/revisionLog20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71" sId="1">
    <nc r="G66">
      <v>1.25</v>
    </nc>
  </rcc>
  <rcc rId="1972" sId="1">
    <nc r="H66">
      <v>1.728</v>
    </nc>
  </rcc>
</revisions>
</file>

<file path=xl/revisions/revisionLog20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73" sId="1">
    <nc r="E67">
      <v>7.7439999999999998</v>
    </nc>
  </rcc>
  <rcc rId="1974" sId="1">
    <nc r="H67">
      <v>250.232</v>
    </nc>
  </rcc>
  <rcc rId="1975" sId="1">
    <nc r="G67">
      <v>309.97899999999998</v>
    </nc>
  </rcc>
</revisions>
</file>

<file path=xl/revisions/revisionLog20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76" sId="1">
    <nc r="G68">
      <v>1.117</v>
    </nc>
  </rcc>
  <rcc rId="1977" sId="1">
    <nc r="E69">
      <v>1.7</v>
    </nc>
  </rcc>
  <rcc rId="1978" sId="1">
    <nc r="H70">
      <v>1.365</v>
    </nc>
  </rcc>
  <rcc rId="1979" sId="1">
    <nc r="H71">
      <v>11.391</v>
    </nc>
  </rcc>
</revisions>
</file>

<file path=xl/revisions/revisionLog20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001A80F2-4A1F-4F95-949B-9B4E8BBD4BE3}" action="delete"/>
  <rdn rId="0" localSheetId="1" customView="1" name="Z_001A80F2_4A1F_4F95_949B_9B4E8BBD4BE3_.wvu.FilterData" hidden="1" oldHidden="1">
    <formula>'02.19'!$A$6:$N$124</formula>
    <oldFormula>'02.19'!$A$6:$N$124</oldFormula>
  </rdn>
  <rcv guid="{001A80F2-4A1F-4F95-949B-9B4E8BBD4BE3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97" sId="1">
    <nc r="G24">
      <v>1.6319999999999999</v>
    </nc>
  </rcc>
  <rcc rId="898" sId="1" numFmtId="34">
    <nc r="H24">
      <v>0.88800000000000001</v>
    </nc>
  </rcc>
  <rcc rId="899" sId="1" numFmtId="34">
    <nc r="H25">
      <v>4.5369999999999999</v>
    </nc>
  </rcc>
</revisions>
</file>

<file path=xl/revisions/revisionLog2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81" sId="1" numFmtId="34">
    <oc r="G7">
      <v>4.234</v>
    </oc>
    <nc r="G7"/>
  </rcc>
  <rcc rId="1982" sId="1" numFmtId="34">
    <oc r="H7">
      <v>7.1029999999999998</v>
    </oc>
    <nc r="H7"/>
  </rcc>
  <rcc rId="1983" sId="1" numFmtId="34">
    <oc r="G8">
      <v>657.68399999999997</v>
    </oc>
    <nc r="G8"/>
  </rcc>
  <rcc rId="1984" sId="1" numFmtId="34">
    <oc r="G9">
      <v>4.8869999999999996</v>
    </oc>
    <nc r="G9"/>
  </rcc>
  <rcc rId="1985" sId="1" numFmtId="34">
    <oc r="H9">
      <v>7.3319999999999999</v>
    </oc>
    <nc r="H9"/>
  </rcc>
  <rcc rId="1986" sId="1" numFmtId="34">
    <oc r="G10">
      <v>1.0669999999999999</v>
    </oc>
    <nc r="G10"/>
  </rcc>
  <rcc rId="1987" sId="1" numFmtId="34">
    <oc r="G11">
      <v>7.7039999999999997</v>
    </oc>
    <nc r="G11"/>
  </rcc>
  <rcc rId="1988" sId="1" numFmtId="34">
    <oc r="H11">
      <v>1.516</v>
    </oc>
    <nc r="H11"/>
  </rcc>
  <rcc rId="1989" sId="1" numFmtId="34">
    <oc r="H12">
      <v>2.867</v>
    </oc>
    <nc r="H12"/>
  </rcc>
  <rcc rId="1990" sId="1" numFmtId="4">
    <oc r="G13">
      <v>10.521000000000001</v>
    </oc>
    <nc r="G13"/>
  </rcc>
  <rcc rId="1991" sId="1" numFmtId="34">
    <oc r="G14">
      <v>3.2170000000000001</v>
    </oc>
    <nc r="G14"/>
  </rcc>
  <rcc rId="1992" sId="1" numFmtId="34">
    <oc r="G15">
      <v>807.04399999999998</v>
    </oc>
    <nc r="G15"/>
  </rcc>
  <rcc rId="1993" sId="1" numFmtId="34">
    <oc r="H15">
      <v>15.025</v>
    </oc>
    <nc r="H15"/>
  </rcc>
  <rcc rId="1994" sId="1" numFmtId="34">
    <oc r="H16">
      <v>5.28</v>
    </oc>
    <nc r="H16"/>
  </rcc>
  <rcc rId="1995" sId="1" numFmtId="34">
    <oc r="G17">
      <v>1.4330000000000001</v>
    </oc>
    <nc r="G17"/>
  </rcc>
  <rcc rId="1996" sId="1" numFmtId="34">
    <oc r="H17">
      <v>1.7969999999999999</v>
    </oc>
    <nc r="H17"/>
  </rcc>
  <rcc rId="1997" sId="1" numFmtId="34">
    <oc r="H18">
      <v>13.15</v>
    </oc>
    <nc r="H18"/>
  </rcc>
  <rcc rId="1998" sId="1" numFmtId="34">
    <oc r="G19">
      <v>533.52300000000002</v>
    </oc>
    <nc r="G19"/>
  </rcc>
  <rcc rId="1999" sId="1" numFmtId="34">
    <oc r="G20">
      <v>1.718</v>
    </oc>
    <nc r="G20"/>
  </rcc>
  <rcc rId="2000" sId="1" numFmtId="34">
    <oc r="H20">
      <v>7.6280000000000001</v>
    </oc>
    <nc r="H20"/>
  </rcc>
  <rcc rId="2001" sId="1" numFmtId="34">
    <oc r="E21">
      <v>860.09100000000001</v>
    </oc>
    <nc r="E21"/>
  </rcc>
  <rcc rId="2002" sId="1">
    <oc r="G21">
      <v>10.138</v>
    </oc>
    <nc r="G21"/>
  </rcc>
  <rcc rId="2003" sId="1" numFmtId="34">
    <oc r="H21">
      <v>9.65</v>
    </oc>
    <nc r="H21"/>
  </rcc>
  <rcc rId="2004" sId="1" numFmtId="34">
    <oc r="G22">
      <v>9.4280000000000008</v>
    </oc>
    <nc r="G22"/>
  </rcc>
  <rcc rId="2005" sId="1" numFmtId="34">
    <oc r="H22">
      <v>8.2579999999999991</v>
    </oc>
    <nc r="H22"/>
  </rcc>
  <rcc rId="2006" sId="1" numFmtId="34">
    <oc r="E23">
      <v>8.2859999999999996</v>
    </oc>
    <nc r="E23"/>
  </rcc>
  <rcc rId="2007" sId="1" numFmtId="34">
    <oc r="G23">
      <v>3.2029999999999998</v>
    </oc>
    <nc r="G23"/>
  </rcc>
  <rcc rId="2008" sId="1" numFmtId="34">
    <oc r="H24">
      <v>10.531000000000001</v>
    </oc>
    <nc r="H24"/>
  </rcc>
  <rcc rId="2009" sId="1">
    <oc r="G25">
      <v>1.431</v>
    </oc>
    <nc r="G25"/>
  </rcc>
  <rcc rId="2010" sId="1" numFmtId="34">
    <oc r="H25">
      <v>0.79300000000000004</v>
    </oc>
    <nc r="H25"/>
  </rcc>
  <rcc rId="2011" sId="1" numFmtId="34">
    <oc r="H26">
      <v>4.2210000000000001</v>
    </oc>
    <nc r="H26"/>
  </rcc>
  <rcc rId="2012" sId="1" numFmtId="34">
    <oc r="H27">
      <v>1.41</v>
    </oc>
    <nc r="H27"/>
  </rcc>
  <rcc rId="2013" sId="1">
    <oc r="G28">
      <f>1.468+1.797</f>
    </oc>
    <nc r="G28"/>
  </rcc>
  <rcc rId="2014" sId="1" numFmtId="34">
    <oc r="E29">
      <v>0.84699999999999998</v>
    </oc>
    <nc r="E29"/>
  </rcc>
  <rcc rId="2015" sId="1">
    <oc r="G29">
      <f>24.071+25.13+28.485+31.371+33.493-1.601-1.609</f>
    </oc>
    <nc r="G29"/>
  </rcc>
  <rcc rId="2016" sId="1">
    <oc r="H29">
      <f>6.015+3.161+2.654+12.825</f>
    </oc>
    <nc r="H29"/>
  </rcc>
  <rcc rId="2017" sId="1">
    <oc r="E31">
      <v>5.71</v>
    </oc>
    <nc r="E31"/>
  </rcc>
  <rcc rId="2018" sId="1" numFmtId="34">
    <oc r="G31">
      <v>110.259</v>
    </oc>
    <nc r="G31"/>
  </rcc>
  <rcc rId="2019" sId="1" numFmtId="34">
    <oc r="H31">
      <v>33.738</v>
    </oc>
    <nc r="H31"/>
  </rcc>
  <rcc rId="2020" sId="1" numFmtId="34">
    <oc r="G32">
      <v>1.651</v>
    </oc>
    <nc r="G32"/>
  </rcc>
  <rcc rId="2021" sId="1" numFmtId="34">
    <oc r="H33">
      <v>1.097</v>
    </oc>
    <nc r="H33"/>
  </rcc>
  <rcc rId="2022" sId="1" numFmtId="34">
    <oc r="G34">
      <v>6.8049999999999997</v>
    </oc>
    <nc r="G34"/>
  </rcc>
  <rcc rId="2023" sId="1" numFmtId="34">
    <oc r="H34">
      <v>2.3159999999999998</v>
    </oc>
    <nc r="H34"/>
  </rcc>
  <rcc rId="2024" sId="1" numFmtId="34">
    <oc r="G35">
      <v>2.1509999999999998</v>
    </oc>
    <nc r="G35"/>
  </rcc>
  <rcc rId="2025" sId="1" numFmtId="34">
    <oc r="G36">
      <v>2.8980000000000001</v>
    </oc>
    <nc r="G36"/>
  </rcc>
  <rcc rId="2026" sId="1" numFmtId="34">
    <oc r="H36">
      <v>1.6930000000000001</v>
    </oc>
    <nc r="H36"/>
  </rcc>
  <rcc rId="2027" sId="1" numFmtId="34">
    <oc r="H37">
      <v>2.0030000000000001</v>
    </oc>
    <nc r="H37"/>
  </rcc>
  <rcc rId="2028" sId="1" numFmtId="34">
    <oc r="E38">
      <v>5.7</v>
    </oc>
    <nc r="E38"/>
  </rcc>
  <rcc rId="2029" sId="1">
    <oc r="F38">
      <v>1.825</v>
    </oc>
    <nc r="F38"/>
  </rcc>
  <rcc rId="2030" sId="1" numFmtId="34">
    <oc r="G38">
      <v>167.21</v>
    </oc>
    <nc r="G38"/>
  </rcc>
  <rcc rId="2031" sId="1" numFmtId="34">
    <oc r="H38">
      <v>48.573</v>
    </oc>
    <nc r="H38"/>
  </rcc>
  <rcc rId="2032" sId="1" numFmtId="34">
    <oc r="G39">
      <v>1.32</v>
    </oc>
    <nc r="G39"/>
  </rcc>
  <rcc rId="2033" sId="1" numFmtId="34">
    <oc r="H39">
      <v>17.091000000000001</v>
    </oc>
    <nc r="H39"/>
  </rcc>
  <rcc rId="2034" sId="1" numFmtId="34">
    <oc r="H40">
      <v>3.9020000000000001</v>
    </oc>
    <nc r="H40"/>
  </rcc>
  <rcc rId="2035" sId="1" numFmtId="34">
    <oc r="H41">
      <v>5.6340000000000003</v>
    </oc>
    <nc r="H41"/>
  </rcc>
  <rcc rId="2036" sId="1" numFmtId="34">
    <oc r="H42">
      <v>1.9</v>
    </oc>
    <nc r="H42"/>
  </rcc>
  <rcc rId="2037" sId="1" numFmtId="34">
    <oc r="G43">
      <v>3540.0070000000001</v>
    </oc>
    <nc r="G43"/>
  </rcc>
  <rcc rId="2038" sId="1" numFmtId="34">
    <oc r="H43">
      <v>5782.0209999999997</v>
    </oc>
    <nc r="H43"/>
  </rcc>
  <rcc rId="2039" sId="1">
    <oc r="E44">
      <v>0.47099999999999997</v>
    </oc>
    <nc r="E44"/>
  </rcc>
  <rcc rId="2040" sId="1">
    <oc r="F44">
      <v>0.97499999999999998</v>
    </oc>
    <nc r="F44"/>
  </rcc>
  <rcc rId="2041" sId="1">
    <oc r="G44">
      <v>82.599000000000004</v>
    </oc>
    <nc r="G44"/>
  </rcc>
  <rcc rId="2042" sId="1">
    <oc r="H44">
      <v>44.155000000000001</v>
    </oc>
    <nc r="H44"/>
  </rcc>
  <rcc rId="2043" sId="1">
    <oc r="G45">
      <v>58.555999999999997</v>
    </oc>
    <nc r="G45"/>
  </rcc>
  <rcc rId="2044" sId="1">
    <oc r="H45">
      <v>105.46299999999999</v>
    </oc>
    <nc r="H45"/>
  </rcc>
  <rcc rId="2045" sId="1">
    <oc r="G46">
      <v>18.364999999999998</v>
    </oc>
    <nc r="G46"/>
  </rcc>
  <rcc rId="2046" sId="1">
    <oc r="H46">
      <v>24.704999999999998</v>
    </oc>
    <nc r="H46"/>
  </rcc>
  <rcc rId="2047" sId="1">
    <oc r="G47">
      <v>14.634</v>
    </oc>
    <nc r="G47"/>
  </rcc>
  <rcc rId="2048" sId="1">
    <oc r="H47">
      <v>32.167999999999999</v>
    </oc>
    <nc r="H47"/>
  </rcc>
  <rcc rId="2049" sId="1">
    <oc r="G48">
      <v>6.7140000000000004</v>
    </oc>
    <nc r="G48"/>
  </rcc>
  <rcc rId="2050" sId="1">
    <oc r="E49">
      <v>5.5439999999999996</v>
    </oc>
    <nc r="E49"/>
  </rcc>
  <rcc rId="2051" sId="1">
    <oc r="G50">
      <v>157.125</v>
    </oc>
    <nc r="G50"/>
  </rcc>
  <rcc rId="2052" sId="1">
    <oc r="H50">
      <v>32.612000000000002</v>
    </oc>
    <nc r="H50"/>
  </rcc>
  <rcc rId="2053" sId="1">
    <oc r="G51">
      <v>2.5670000000000002</v>
    </oc>
    <nc r="G51"/>
  </rcc>
  <rcc rId="2054" sId="1">
    <oc r="H51">
      <v>3.6160000000000001</v>
    </oc>
    <nc r="H51"/>
  </rcc>
  <rcc rId="2055" sId="1">
    <oc r="G52">
      <v>17.541</v>
    </oc>
    <nc r="G52"/>
  </rcc>
  <rcc rId="2056" sId="1">
    <oc r="H52">
      <v>6.423</v>
    </oc>
    <nc r="H52"/>
  </rcc>
  <rcc rId="2057" sId="1">
    <oc r="G53">
      <v>3.05</v>
    </oc>
    <nc r="G53"/>
  </rcc>
  <rcc rId="2058" sId="1">
    <oc r="G54">
      <v>1.37</v>
    </oc>
    <nc r="G54"/>
  </rcc>
  <rcc rId="2059" sId="1">
    <oc r="G55">
      <v>2.6949999999999998</v>
    </oc>
    <nc r="G55"/>
  </rcc>
  <rcc rId="2060" sId="1">
    <oc r="H55">
      <v>2.4990000000000001</v>
    </oc>
    <nc r="H55"/>
  </rcc>
  <rcc rId="2061" sId="1">
    <oc r="G56">
      <v>88.331000000000003</v>
    </oc>
    <nc r="G56"/>
  </rcc>
  <rcc rId="2062" sId="1">
    <oc r="H56">
      <v>125.15900000000001</v>
    </oc>
    <nc r="H56"/>
  </rcc>
  <rcc rId="2063" sId="1">
    <oc r="H57">
      <v>1.2350000000000001</v>
    </oc>
    <nc r="H57"/>
  </rcc>
  <rcc rId="2064" sId="1">
    <oc r="G58">
      <v>3.4729999999999999</v>
    </oc>
    <nc r="G58"/>
  </rcc>
  <rcc rId="2065" sId="1">
    <oc r="H58">
      <v>4.4269999999999996</v>
    </oc>
    <nc r="H58"/>
  </rcc>
  <rcc rId="2066" sId="1">
    <oc r="G59">
      <v>5.3879999999999999</v>
    </oc>
    <nc r="G59"/>
  </rcc>
  <rcc rId="2067" sId="1">
    <oc r="H59">
      <v>3.577</v>
    </oc>
    <nc r="H59"/>
  </rcc>
  <rcc rId="2068" sId="1">
    <oc r="H60">
      <v>0.64500000000000002</v>
    </oc>
    <nc r="H60"/>
  </rcc>
  <rcc rId="2069" sId="1">
    <oc r="G61">
      <v>0.83399999999999996</v>
    </oc>
    <nc r="G61"/>
  </rcc>
  <rcc rId="2070" sId="1">
    <oc r="G62">
      <v>14.801</v>
    </oc>
    <nc r="G62"/>
  </rcc>
  <rcc rId="2071" sId="1">
    <oc r="H62">
      <v>8.4139999999999997</v>
    </oc>
    <nc r="H62"/>
  </rcc>
  <rcc rId="2072" sId="1">
    <oc r="G63">
      <v>92.444000000000003</v>
    </oc>
    <nc r="G63"/>
  </rcc>
  <rcc rId="2073" sId="1">
    <oc r="G64">
      <v>2.343</v>
    </oc>
    <nc r="G64"/>
  </rcc>
  <rcc rId="2074" sId="1">
    <oc r="H65">
      <v>7.0709999999999997</v>
    </oc>
    <nc r="H65"/>
  </rcc>
  <rcc rId="2075" sId="1">
    <oc r="G66">
      <v>1.25</v>
    </oc>
    <nc r="G66"/>
  </rcc>
  <rcc rId="2076" sId="1">
    <oc r="H66">
      <v>1.728</v>
    </oc>
    <nc r="H66"/>
  </rcc>
  <rcc rId="2077" sId="1">
    <oc r="E67">
      <v>7.7439999999999998</v>
    </oc>
    <nc r="E67"/>
  </rcc>
  <rcc rId="2078" sId="1">
    <oc r="G67">
      <v>309.97899999999998</v>
    </oc>
    <nc r="G67"/>
  </rcc>
  <rcc rId="2079" sId="1">
    <oc r="H67">
      <v>250.232</v>
    </oc>
    <nc r="H67"/>
  </rcc>
  <rcc rId="2080" sId="1">
    <oc r="G68">
      <v>1.117</v>
    </oc>
    <nc r="G68"/>
  </rcc>
  <rcc rId="2081" sId="1">
    <oc r="E69">
      <v>1.7</v>
    </oc>
    <nc r="E69"/>
  </rcc>
  <rcc rId="2082" sId="1">
    <oc r="H70">
      <v>1.365</v>
    </oc>
    <nc r="H70"/>
  </rcc>
  <rcc rId="2083" sId="1">
    <oc r="H71">
      <v>11.391</v>
    </oc>
    <nc r="H71"/>
  </rcc>
  <rcc rId="2084" sId="1">
    <oc r="G72">
      <v>3.8809999999999998</v>
    </oc>
    <nc r="G72"/>
  </rcc>
  <rcc rId="2085" sId="1">
    <oc r="H72">
      <v>1.081</v>
    </oc>
    <nc r="H72"/>
  </rcc>
  <rcc rId="2086" sId="1">
    <oc r="G73">
      <v>3.6999999999999998E-2</v>
    </oc>
    <nc r="G73"/>
  </rcc>
  <rcc rId="2087" sId="1">
    <oc r="H73">
      <v>0.11600000000000001</v>
    </oc>
    <nc r="H73"/>
  </rcc>
  <rcc rId="2088" sId="1">
    <oc r="E74">
      <v>2.363</v>
    </oc>
    <nc r="E74"/>
  </rcc>
  <rcc rId="2089" sId="1">
    <oc r="G74">
      <v>8.6739999999999995</v>
    </oc>
    <nc r="G74"/>
  </rcc>
  <rcc rId="2090" sId="1">
    <oc r="H74">
      <v>44.706999999999994</v>
    </oc>
    <nc r="H74"/>
  </rcc>
  <rcc rId="2091" sId="1">
    <oc r="I74">
      <v>3.254</v>
    </oc>
    <nc r="I74"/>
  </rcc>
  <rcc rId="2092" sId="1">
    <oc r="G75">
      <v>2.0129999999999999</v>
    </oc>
    <nc r="G75"/>
  </rcc>
  <rcc rId="2093" sId="1">
    <oc r="H75">
      <v>4.0599999999999996</v>
    </oc>
    <nc r="H75"/>
  </rcc>
  <rcc rId="2094" sId="1">
    <oc r="G76">
      <v>97.436999999999998</v>
    </oc>
    <nc r="G76"/>
  </rcc>
  <rcc rId="2095" sId="1">
    <oc r="H76">
      <v>100.43600000000001</v>
    </oc>
    <nc r="H76"/>
  </rcc>
  <rcc rId="2096" sId="1">
    <oc r="G77">
      <v>7.4640000000000004</v>
    </oc>
    <nc r="G77"/>
  </rcc>
  <rcc rId="2097" sId="1">
    <oc r="H77">
      <v>2.0449999999999999</v>
    </oc>
    <nc r="H77"/>
  </rcc>
  <rcc rId="2098" sId="1">
    <oc r="E78">
      <v>2.4780000000000002</v>
    </oc>
    <nc r="E78"/>
  </rcc>
  <rcc rId="2099" sId="1">
    <oc r="H79">
      <v>4.1000000000000002E-2</v>
    </oc>
    <nc r="H79"/>
  </rcc>
  <rcc rId="2100" sId="1">
    <oc r="G80">
      <v>1.5840000000000001</v>
    </oc>
    <nc r="G80"/>
  </rcc>
  <rcc rId="2101" sId="1">
    <oc r="H80">
      <v>1.6</v>
    </oc>
    <nc r="H80"/>
  </rcc>
  <rcc rId="2102" sId="1">
    <oc r="E81">
      <v>1.6539999999999999</v>
    </oc>
    <nc r="E81"/>
  </rcc>
  <rcc rId="2103" sId="1">
    <oc r="H82">
      <v>1.8240000000000001</v>
    </oc>
    <nc r="H82"/>
  </rcc>
  <rcc rId="2104" sId="1">
    <oc r="G83">
      <v>1.9359999999999999</v>
    </oc>
    <nc r="G83"/>
  </rcc>
  <rcc rId="2105" sId="1">
    <oc r="H83">
      <v>0.15</v>
    </oc>
    <nc r="H83"/>
  </rcc>
  <rcc rId="2106" sId="1">
    <oc r="G84">
      <v>7.2789999999999999</v>
    </oc>
    <nc r="G84"/>
  </rcc>
  <rcc rId="2107" sId="1" numFmtId="4">
    <oc r="H84">
      <v>6</v>
    </oc>
    <nc r="H84"/>
  </rcc>
  <rcc rId="2108" sId="1">
    <oc r="G85">
      <v>152.523</v>
    </oc>
    <nc r="G85"/>
  </rcc>
  <rcc rId="2109" sId="1">
    <oc r="H85">
      <v>0.88200000000000001</v>
    </oc>
    <nc r="H85"/>
  </rcc>
  <rcc rId="2110" sId="1">
    <oc r="G86">
      <v>0.29899999999999999</v>
    </oc>
    <nc r="G86"/>
  </rcc>
  <rcc rId="2111" sId="1">
    <oc r="H86">
      <v>0.182</v>
    </oc>
    <nc r="H86"/>
  </rcc>
  <rcc rId="2112" sId="1">
    <oc r="H87">
      <v>5.4749999999999996</v>
    </oc>
    <nc r="H87"/>
  </rcc>
  <rcc rId="2113" sId="1" numFmtId="4">
    <oc r="H88">
      <v>1.1000000000000001</v>
    </oc>
    <nc r="H88"/>
  </rcc>
  <rcc rId="2114" sId="1">
    <oc r="E89">
      <v>4.4169999999999998</v>
    </oc>
    <nc r="E89"/>
  </rcc>
  <rcc rId="2115" sId="1">
    <oc r="H90">
      <v>1.014</v>
    </oc>
    <nc r="H90"/>
  </rcc>
  <rcc rId="2116" sId="1">
    <oc r="H91">
      <v>2.3330000000000002</v>
    </oc>
    <nc r="H91"/>
  </rcc>
  <rcc rId="2117" sId="1">
    <oc r="G92">
      <v>60.043999999999997</v>
    </oc>
    <nc r="G92"/>
  </rcc>
  <rcc rId="2118" sId="1">
    <oc r="E93">
      <v>49.661000000000001</v>
    </oc>
    <nc r="E93"/>
  </rcc>
  <rcc rId="2119" sId="1">
    <oc r="F93">
      <v>13.999000000000001</v>
    </oc>
    <nc r="F93"/>
  </rcc>
  <rcc rId="2120" sId="1">
    <oc r="G93">
      <v>28.491</v>
    </oc>
    <nc r="G93"/>
  </rcc>
  <rcc rId="2121" sId="1">
    <oc r="H94">
      <v>2.2309999999999999</v>
    </oc>
    <nc r="H94"/>
  </rcc>
  <rcc rId="2122" sId="1">
    <oc r="G95">
      <v>2.931</v>
    </oc>
    <nc r="G95"/>
  </rcc>
  <rcc rId="2123" sId="1">
    <oc r="G96">
      <v>83.677000000000007</v>
    </oc>
    <nc r="G96"/>
  </rcc>
  <rcc rId="2124" sId="1">
    <oc r="H96">
      <v>93.938999999999993</v>
    </oc>
    <nc r="H96"/>
  </rcc>
  <rcc rId="2125" sId="1">
    <oc r="G97">
      <v>7.8879999999999999</v>
    </oc>
    <nc r="G97"/>
  </rcc>
  <rcc rId="2126" sId="1">
    <oc r="H97">
      <v>1.7869999999999999</v>
    </oc>
    <nc r="H97"/>
  </rcc>
  <rcc rId="2127" sId="1">
    <oc r="G98">
      <v>1.9359999999999999</v>
    </oc>
    <nc r="G98"/>
  </rcc>
  <rcc rId="2128" sId="1">
    <oc r="H98">
      <v>2.5139999999999998</v>
    </oc>
    <nc r="H98"/>
  </rcc>
  <rcc rId="2129" sId="1">
    <oc r="G99">
      <v>6.8869999999999996</v>
    </oc>
    <nc r="G99"/>
  </rcc>
  <rcc rId="2130" sId="1">
    <oc r="H99">
      <v>3.8159999999999998</v>
    </oc>
    <nc r="H99"/>
  </rcc>
  <rcc rId="2131" sId="1">
    <oc r="E100">
      <v>15.4</v>
    </oc>
    <nc r="E100"/>
  </rcc>
  <rcc rId="2132" sId="1">
    <oc r="G100">
      <v>46.472999999999992</v>
    </oc>
    <nc r="G100"/>
  </rcc>
  <rcc rId="2133" sId="1">
    <oc r="H100">
      <v>10.186</v>
    </oc>
    <nc r="H100"/>
  </rcc>
  <rcc rId="2134" sId="1">
    <oc r="G101">
      <f>3.268+34.258</f>
    </oc>
    <nc r="G101"/>
  </rcc>
  <rcc rId="2135" sId="1">
    <oc r="H101">
      <f>2.933+22.037</f>
    </oc>
    <nc r="H101"/>
  </rcc>
  <rcc rId="2136" sId="1">
    <oc r="G102">
      <v>11.997999999999999</v>
    </oc>
    <nc r="G102"/>
  </rcc>
  <rcc rId="2137" sId="1">
    <oc r="H102">
      <v>4.3479999999999999</v>
    </oc>
    <nc r="H102"/>
  </rcc>
  <rcc rId="2138" sId="1">
    <oc r="F103">
      <v>2.919</v>
    </oc>
    <nc r="F103"/>
  </rcc>
  <rcc rId="2139" sId="1">
    <oc r="G103">
      <v>21.782</v>
    </oc>
    <nc r="G103"/>
  </rcc>
  <rcc rId="2140" sId="1">
    <oc r="H103">
      <v>2.7349999999999999</v>
    </oc>
    <nc r="H103"/>
  </rcc>
  <rcc rId="2141" sId="1">
    <oc r="G104">
      <v>2.8919999999999999</v>
    </oc>
    <nc r="G104"/>
  </rcc>
  <rcc rId="2142" sId="1">
    <oc r="H105">
      <v>1.5329999999999999</v>
    </oc>
    <nc r="H105"/>
  </rcc>
  <rcc rId="2143" sId="1">
    <oc r="G106">
      <v>1.1200000000000001</v>
    </oc>
    <nc r="G106"/>
  </rcc>
  <rcc rId="2144" sId="1">
    <oc r="E107">
      <v>1.9850000000000001</v>
    </oc>
    <nc r="E107"/>
  </rcc>
  <rcc rId="2145" sId="1">
    <oc r="G107">
      <v>116.47499999999999</v>
    </oc>
    <nc r="G107"/>
  </rcc>
  <rcc rId="2146" sId="1">
    <oc r="H107">
      <v>37.228000000000002</v>
    </oc>
    <nc r="H107"/>
  </rcc>
  <rcc rId="2147" sId="1">
    <oc r="H108">
      <v>10.955</v>
    </oc>
    <nc r="H108"/>
  </rcc>
  <rcc rId="2148" sId="1">
    <oc r="H109">
      <v>2.7959999999999998</v>
    </oc>
    <nc r="H109"/>
  </rcc>
  <rcc rId="2149" sId="1">
    <oc r="H110">
      <v>2.6419999999999999</v>
    </oc>
    <nc r="H110"/>
  </rcc>
  <rcc rId="2150" sId="1">
    <oc r="H111">
      <v>4.1440000000000001</v>
    </oc>
    <nc r="H111"/>
  </rcc>
  <rcc rId="2151" sId="1">
    <oc r="G112">
      <v>6.6139999999999999</v>
    </oc>
    <nc r="G112"/>
  </rcc>
  <rcc rId="2152" sId="1">
    <oc r="H112">
      <v>6.7489999999999997</v>
    </oc>
    <nc r="H112"/>
  </rcc>
  <rcc rId="2153" sId="1">
    <oc r="G113">
      <v>2.6859999999999999</v>
    </oc>
    <nc r="G113"/>
  </rcc>
  <rcc rId="2154" sId="1">
    <oc r="H114">
      <v>1.3720000000000001</v>
    </oc>
    <nc r="H114"/>
  </rcc>
  <rcc rId="2155" sId="1">
    <oc r="H115">
      <v>2.87</v>
    </oc>
    <nc r="H115"/>
  </rcc>
  <rcc rId="2156" sId="1">
    <oc r="F116">
      <v>3.0369999999999999</v>
    </oc>
    <nc r="F116"/>
  </rcc>
  <rcc rId="2157" sId="1">
    <oc r="G116">
      <v>72.963999999999999</v>
    </oc>
    <nc r="G116"/>
  </rcc>
  <rcc rId="2158" sId="1">
    <oc r="H116">
      <v>43.709000000000003</v>
    </oc>
    <nc r="H116"/>
  </rcc>
  <rcc rId="2159" sId="1">
    <oc r="G117">
      <v>10.445</v>
    </oc>
    <nc r="G117"/>
  </rcc>
  <rcc rId="2160" sId="1">
    <oc r="G118">
      <v>1.6419999999999999</v>
    </oc>
    <nc r="G118"/>
  </rcc>
  <rcc rId="2161" sId="1" numFmtId="34">
    <oc r="G119">
      <v>86.373999999999995</v>
    </oc>
    <nc r="G119"/>
  </rcc>
  <rcc rId="2162" sId="1" numFmtId="34">
    <oc r="E120">
      <v>3.323</v>
    </oc>
    <nc r="E120"/>
  </rcc>
  <rcc rId="2163" sId="1" numFmtId="34">
    <oc r="F120">
      <v>4.5369999999999999</v>
    </oc>
    <nc r="F120"/>
  </rcc>
  <rcc rId="2164" sId="1" numFmtId="34">
    <oc r="G120">
      <v>10.999000000000001</v>
    </oc>
    <nc r="G120"/>
  </rcc>
  <rcc rId="2165" sId="1" numFmtId="34">
    <oc r="H120">
      <v>6.1660000000000004</v>
    </oc>
    <nc r="H120"/>
  </rcc>
  <rcc rId="2166" sId="1" numFmtId="34">
    <oc r="H121">
      <v>3.298</v>
    </oc>
    <nc r="H121"/>
  </rcc>
  <rcc rId="2167" sId="1" numFmtId="34">
    <oc r="E122">
      <v>34439.284</v>
    </oc>
    <nc r="E122"/>
  </rcc>
  <rcc rId="2168" sId="1">
    <oc r="E123">
      <v>1880.308</v>
    </oc>
    <nc r="E123"/>
  </rcc>
  <rcc rId="2169" sId="1">
    <oc r="G124">
      <v>257.24299999999999</v>
    </oc>
    <nc r="G124"/>
  </rcc>
  <rcc rId="2170" sId="1" numFmtId="19">
    <oc r="H2">
      <v>43497</v>
    </oc>
    <nc r="H2">
      <v>43525</v>
    </nc>
  </rcc>
  <rsnm rId="2171" sheetId="1" oldName="[02.19 Раскрытие об объеме фактического полезного отпуска электроэнергии и мощности март 2019.xlsx]02.19" newName="[02.19 Раскрытие об объеме фактического полезного отпуска электроэнергии и мощности март 2019.xlsx]03.19"/>
</revisions>
</file>

<file path=xl/revisions/revisionLog2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72" sId="1" numFmtId="34">
    <nc r="G19">
      <v>615.88199999999995</v>
    </nc>
  </rcc>
  <rcc rId="2173" sId="1" numFmtId="34">
    <nc r="G20">
      <v>1.5569999999999999</v>
    </nc>
  </rcc>
  <rcc rId="2174" sId="1" numFmtId="34">
    <nc r="H20">
      <v>7.6189999999999998</v>
    </nc>
  </rcc>
</revisions>
</file>

<file path=xl/revisions/revisionLog2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75" sId="1" numFmtId="34">
    <nc r="H22">
      <v>9.2829999999999995</v>
    </nc>
  </rcc>
  <rcc rId="2176" sId="1" numFmtId="34">
    <nc r="G22">
      <v>10.287000000000001</v>
    </nc>
  </rcc>
  <rcc rId="2177" sId="1" numFmtId="34">
    <nc r="G23">
      <v>3.5129999999999999</v>
    </nc>
  </rcc>
  <rcc rId="2178" sId="1" numFmtId="34">
    <nc r="E23">
      <v>9.5020000000000007</v>
    </nc>
  </rcc>
</revisions>
</file>

<file path=xl/revisions/revisionLog2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79" sId="1" numFmtId="34">
    <nc r="E21">
      <v>952.649</v>
    </nc>
  </rcc>
  <rcc rId="2180" sId="1">
    <nc r="G21">
      <v>12.643999999999998</v>
    </nc>
  </rcc>
  <rcc rId="2181" sId="1" numFmtId="34">
    <nc r="H21">
      <v>12.433999999999999</v>
    </nc>
  </rcc>
</revisions>
</file>

<file path=xl/revisions/revisionLog2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82" sId="1" numFmtId="34">
    <nc r="G24">
      <v>11.766</v>
    </nc>
  </rcc>
</revisions>
</file>

<file path=xl/revisions/revisionLog2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83" sId="1" numFmtId="34">
    <nc r="H24">
      <v>11.766</v>
    </nc>
  </rcc>
  <rcc rId="2184" sId="1" numFmtId="34">
    <oc r="G24">
      <v>11.766</v>
    </oc>
    <nc r="G24"/>
  </rcc>
</revisions>
</file>

<file path=xl/revisions/revisionLog2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85" sId="1" numFmtId="34">
    <nc r="G7">
      <v>3.843</v>
    </nc>
  </rcc>
  <rcc rId="2186" sId="1" numFmtId="34">
    <nc r="H7">
      <v>6.7850000000000001</v>
    </nc>
  </rcc>
</revisions>
</file>

<file path=xl/revisions/revisionLog2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755079D-780C-46DA-88FC-097E32E46902}" action="delete"/>
  <rdn rId="0" localSheetId="1" customView="1" name="Z_F755079D_780C_46DA_88FC_097E32E46902_.wvu.FilterData" hidden="1" oldHidden="1">
    <formula>'03.19'!$A$6:$N$124</formula>
    <oldFormula>'03.19'!$A$6:$N$105</oldFormula>
  </rdn>
  <rcv guid="{F755079D-780C-46DA-88FC-097E32E46902}" action="add"/>
</revisions>
</file>

<file path=xl/revisions/revisionLog2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88" sId="1" numFmtId="34">
    <nc r="G8">
      <v>731.44799999999998</v>
    </nc>
  </rcc>
</revisions>
</file>

<file path=xl/revisions/revisionLog2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89" sId="1" numFmtId="34">
    <nc r="H121">
      <v>3.677</v>
    </nc>
  </rcc>
  <rcc rId="2190" sId="1" numFmtId="34">
    <nc r="E120">
      <v>3.694</v>
    </nc>
  </rcc>
  <rcc rId="2191" sId="1" numFmtId="34">
    <nc r="F120">
      <v>5.0960000000000001</v>
    </nc>
  </rcc>
  <rcc rId="2192" sId="1" numFmtId="34">
    <nc r="G120">
      <v>11.610999999999999</v>
    </nc>
  </rcc>
  <rcc rId="2193" sId="1" numFmtId="34">
    <nc r="H120">
      <v>6.7130000000000001</v>
    </nc>
  </rcc>
  <rcc rId="2194" sId="1" numFmtId="34">
    <nc r="G119">
      <v>95.415000000000006</v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0" sId="1" numFmtId="34">
    <nc r="E28">
      <v>0.97399999999999998</v>
    </nc>
  </rcc>
</revisions>
</file>

<file path=xl/revisions/revisionLog2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95" sId="1">
    <nc r="G124">
      <v>305.387</v>
    </nc>
  </rcc>
</revisions>
</file>

<file path=xl/revisions/revisionLog2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96" sId="1">
    <nc r="G107">
      <v>116.80200000000001</v>
    </nc>
  </rcc>
  <rcc rId="2197" sId="1">
    <nc r="E107">
      <v>1.9410000000000001</v>
    </nc>
  </rcc>
  <rcc rId="2198" sId="1">
    <nc r="H107">
      <v>38.213000000000001</v>
    </nc>
  </rcc>
  <rcc rId="2199" sId="1">
    <nc r="H108">
      <v>12.41</v>
    </nc>
  </rcc>
  <rcc rId="2200" sId="1">
    <nc r="H109">
      <v>3.1040000000000001</v>
    </nc>
  </rcc>
  <rcc rId="2201" sId="1">
    <nc r="H110">
      <v>2.9249999999999998</v>
    </nc>
  </rcc>
  <rcc rId="2202" sId="1">
    <nc r="H111">
      <v>4.6710000000000003</v>
    </nc>
  </rcc>
  <rcc rId="2203" sId="1">
    <nc r="G112">
      <v>7.6349999999999998</v>
    </nc>
  </rcc>
  <rcc rId="2204" sId="1">
    <nc r="H112">
      <v>7.8159999999999998</v>
    </nc>
  </rcc>
  <rcc rId="2205" sId="1">
    <nc r="G113">
      <v>3.0219999999999998</v>
    </nc>
  </rcc>
  <rcc rId="2206" sId="1">
    <nc r="H114">
      <v>1.5129999999999999</v>
    </nc>
  </rcc>
  <rcc rId="2207" sId="1">
    <nc r="H115">
      <v>3.1640000000000001</v>
    </nc>
  </rcc>
  <rcc rId="2208" sId="1" numFmtId="34">
    <nc r="G43">
      <v>3.90453604</v>
    </nc>
  </rcc>
  <rcc rId="2209" sId="1" numFmtId="34">
    <nc r="H43">
      <v>6.2877432199999985</v>
    </nc>
  </rcc>
</revisions>
</file>

<file path=xl/revisions/revisionLog2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10" sId="1" numFmtId="4">
    <nc r="G13">
      <v>665.81299999999999</v>
    </nc>
  </rcc>
</revisions>
</file>

<file path=xl/revisions/revisionLog2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11" sId="1" odxf="1" dxf="1">
    <oc r="D124">
      <f>SUM(E124:H124)</f>
    </oc>
    <nc r="D124">
      <f>SUM(E124:H124)</f>
    </nc>
    <odxf>
      <numFmt numFmtId="35" formatCode="_-* #,##0.00\ _₽_-;\-* #,##0.00\ _₽_-;_-* &quot;-&quot;??\ _₽_-;_-@_-"/>
      <border outline="0">
        <top style="medium">
          <color indexed="64"/>
        </top>
      </border>
    </odxf>
    <ndxf>
      <numFmt numFmtId="166" formatCode="_-* #,##0.000\ _₽_-;\-* #,##0.000\ _₽_-;_-* &quot;-&quot;??\ _₽_-;_-@_-"/>
      <border outline="0">
        <top style="thin">
          <color indexed="64"/>
        </top>
      </border>
    </ndxf>
  </rcc>
  <rcc rId="2212" sId="1">
    <nc r="G96">
      <v>85.388000000000005</v>
    </nc>
  </rcc>
  <rcc rId="2213" sId="1">
    <nc r="H96">
      <v>91.328000000000003</v>
    </nc>
  </rcc>
  <rcc rId="2214" sId="1">
    <nc r="G97">
      <v>8.7739999999999991</v>
    </nc>
  </rcc>
  <rcc rId="2215" sId="1">
    <nc r="H97">
      <v>1.843</v>
    </nc>
  </rcc>
  <rcc rId="2216" sId="1">
    <nc r="G98">
      <v>2.1960000000000002</v>
    </nc>
  </rcc>
  <rcc rId="2217" sId="1">
    <nc r="H98">
      <v>2.492</v>
    </nc>
  </rcc>
</revisions>
</file>

<file path=xl/revisions/revisionLog2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18" sId="1">
    <nc r="G99">
      <v>7.2569999999999997</v>
    </nc>
  </rcc>
  <rcc rId="2219" sId="1">
    <nc r="H99">
      <v>3.8109999999999999</v>
    </nc>
  </rcc>
</revisions>
</file>

<file path=xl/revisions/revisionLog2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20" sId="1" numFmtId="34">
    <oc r="G8">
      <v>731.44799999999998</v>
    </oc>
    <nc r="G8">
      <v>737.48400000000004</v>
    </nc>
  </rcc>
  <rcc rId="2221" sId="1" numFmtId="34">
    <nc r="H8">
      <v>1.6759999999999999</v>
    </nc>
  </rcc>
  <rcc rId="2222" sId="1" numFmtId="34">
    <nc r="E9">
      <v>2.0670000000000002</v>
    </nc>
  </rcc>
  <rcc rId="2223" sId="1" numFmtId="34">
    <nc r="H9">
      <v>11.723000000000001</v>
    </nc>
  </rcc>
  <rcc rId="2224" sId="1" numFmtId="34">
    <nc r="G9">
      <v>1.284</v>
    </nc>
  </rcc>
  <rcc rId="2225" sId="1" numFmtId="34">
    <nc r="G10">
      <v>1.133</v>
    </nc>
  </rcc>
  <rcc rId="2226" sId="1" numFmtId="34">
    <nc r="G11">
      <v>8.1609999999999996</v>
    </nc>
  </rcc>
  <rcc rId="2227" sId="1" numFmtId="34">
    <nc r="H11">
      <v>0.66900000000000004</v>
    </nc>
  </rcc>
  <rcc rId="2228" sId="1" numFmtId="34">
    <nc r="H12">
      <v>3.2090000000000001</v>
    </nc>
  </rcc>
</revisions>
</file>

<file path=xl/revisions/revisionLog2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29" sId="1">
    <nc r="G117">
      <v>11.686999999999999</v>
    </nc>
  </rcc>
  <rcc rId="2230" sId="1">
    <nc r="G116">
      <v>82.218999999999994</v>
    </nc>
  </rcc>
  <rcc rId="2231" sId="1">
    <nc r="F116">
      <v>3.403</v>
    </nc>
  </rcc>
  <rcc rId="2232" sId="1">
    <nc r="H116">
      <v>67.558000000000007</v>
    </nc>
  </rcc>
  <rcc rId="2233" sId="1">
    <nc r="G118">
      <v>1.855</v>
    </nc>
  </rcc>
</revisions>
</file>

<file path=xl/revisions/revisionLog2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34" sId="1">
    <nc r="G72">
      <v>4.0209999999999999</v>
    </nc>
  </rcc>
  <rcc rId="2235" sId="1">
    <nc r="H72">
      <v>1.081</v>
    </nc>
  </rcc>
  <rcc rId="2236" sId="1">
    <nc r="G73">
      <v>3.6999999999999998E-2</v>
    </nc>
  </rcc>
  <rcc rId="2237" sId="1">
    <nc r="H73">
      <v>0.11600000000000001</v>
    </nc>
  </rcc>
  <rcc rId="2238" sId="1">
    <nc r="E74">
      <v>2.54</v>
    </nc>
  </rcc>
  <rcc rId="2239" sId="1">
    <nc r="G74">
      <v>8.1359999999999992</v>
    </nc>
  </rcc>
  <rcc rId="2240" sId="1">
    <nc r="H74">
      <v>47.431000000000047</v>
    </nc>
  </rcc>
  <rcc rId="2241" sId="1">
    <nc r="I74">
      <v>3.718</v>
    </nc>
  </rcc>
  <rcc rId="2242" sId="1">
    <nc r="G75">
      <v>2.0139999999999998</v>
    </nc>
  </rcc>
  <rcc rId="2243" sId="1">
    <nc r="H75">
      <v>4.0599999999999996</v>
    </nc>
  </rcc>
  <rcc rId="2244" sId="1">
    <nc r="G76">
      <v>102.44199999999999</v>
    </nc>
  </rcc>
  <rcc rId="2245" sId="1">
    <nc r="H76">
      <v>99.959000000000003</v>
    </nc>
  </rcc>
  <rcc rId="2246" sId="1">
    <nc r="G77">
      <v>7.0629999999999997</v>
    </nc>
  </rcc>
  <rcc rId="2247" sId="1">
    <nc r="H77">
      <v>2.8149999999999999</v>
    </nc>
  </rcc>
  <rcc rId="2248" sId="1">
    <nc r="E78">
      <v>2.73</v>
    </nc>
  </rcc>
  <rcc rId="2249" sId="1">
    <nc r="H79">
      <v>0.752</v>
    </nc>
  </rcc>
  <rcc rId="2250" sId="1">
    <nc r="G80">
      <v>1.5760000000000001</v>
    </nc>
  </rcc>
  <rcc rId="2251" sId="1">
    <nc r="H80">
      <v>1.6</v>
    </nc>
  </rcc>
  <rcc rId="2252" sId="1">
    <nc r="E81">
      <v>1.8520000000000001</v>
    </nc>
  </rcc>
  <rcc rId="2253" sId="1">
    <nc r="H82">
      <v>1.8220000000000001</v>
    </nc>
  </rcc>
  <rcc rId="2254" sId="1">
    <nc r="G83">
      <v>1.5289999999999999</v>
    </nc>
  </rcc>
  <rcc rId="2255" sId="1">
    <nc r="H83">
      <v>0.15</v>
    </nc>
  </rcc>
  <rcc rId="2256" sId="1">
    <nc r="G84">
      <v>7.54</v>
    </nc>
  </rcc>
  <rcc rId="2257" sId="1" numFmtId="4">
    <nc r="H84">
      <v>6</v>
    </nc>
  </rcc>
  <rcc rId="2258" sId="1">
    <nc r="G85">
      <v>152.31299999999999</v>
    </nc>
  </rcc>
  <rcc rId="2259" sId="1">
    <nc r="H85">
      <v>0.879</v>
    </nc>
  </rcc>
  <rcc rId="2260" sId="1">
    <nc r="G86">
      <v>0.29899999999999999</v>
    </nc>
  </rcc>
  <rcc rId="2261" sId="1">
    <nc r="H86">
      <v>0.182</v>
    </nc>
  </rcc>
  <rcc rId="2262" sId="1">
    <nc r="H87">
      <v>5.54</v>
    </nc>
  </rcc>
  <rcc rId="2263" sId="1" numFmtId="4">
    <nc r="H88">
      <v>1.1000000000000001</v>
    </nc>
  </rcc>
  <rcc rId="2264" sId="1">
    <nc r="E89">
      <v>4.88</v>
    </nc>
  </rcc>
  <rcc rId="2265" sId="1">
    <nc r="H90">
      <v>0.92200000000000004</v>
    </nc>
  </rcc>
  <rcc rId="2266" sId="1">
    <nc r="H91">
      <v>2.1819999999999999</v>
    </nc>
  </rcc>
  <rcc rId="2267" sId="1">
    <nc r="G92">
      <v>54.502000000000002</v>
    </nc>
  </rcc>
  <rrc rId="2268" sId="1" ref="A92:XFD92" action="insertRow"/>
  <rcc rId="2269" sId="1" odxf="1" dxf="1">
    <nc r="B92" t="inlineStr">
      <is>
        <t>Ульяновская область</t>
      </is>
    </nc>
    <odxf>
      <border outline="0">
        <bottom/>
      </border>
    </odxf>
    <ndxf>
      <border outline="0">
        <bottom style="thin">
          <color indexed="64"/>
        </bottom>
      </border>
    </ndxf>
  </rcc>
  <rcc rId="2270" sId="1">
    <nc r="C92" t="inlineStr">
      <is>
        <t>ООО "ЭнергоХолдинг"</t>
      </is>
    </nc>
  </rcc>
  <rcc rId="2271" sId="1" odxf="1" dxf="1">
    <nc r="D92">
      <f>SUM(E92:I92)</f>
    </nc>
    <odxf>
      <border outline="0">
        <bottom/>
      </border>
    </odxf>
    <ndxf>
      <border outline="0">
        <bottom style="thin">
          <color indexed="64"/>
        </bottom>
      </border>
    </ndxf>
  </rcc>
  <rcc rId="2272" sId="1">
    <nc r="H92">
      <v>1.796</v>
    </nc>
  </rcc>
  <rcc rId="2273" sId="1" odxf="1" dxf="1">
    <nc r="A92">
      <v>84</v>
    </nc>
    <odxf>
      <border outline="0">
        <bottom/>
      </border>
    </odxf>
    <ndxf>
      <border outline="0">
        <bottom style="thin">
          <color indexed="64"/>
        </bottom>
      </border>
    </ndxf>
  </rcc>
  <rcc rId="2274" sId="1" odxf="1" dxf="1">
    <oc r="A93">
      <v>84</v>
    </oc>
    <nc r="A93">
      <v>85</v>
    </nc>
    <odxf>
      <border outline="0">
        <bottom style="medium">
          <color indexed="64"/>
        </bottom>
      </border>
    </odxf>
    <ndxf>
      <border outline="0">
        <bottom style="thin">
          <color indexed="64"/>
        </bottom>
      </border>
    </ndxf>
  </rcc>
  <rcc rId="2275" sId="1" odxf="1" dxf="1">
    <oc r="A94">
      <v>85</v>
    </oc>
    <nc r="A94">
      <v>86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276" sId="1">
    <oc r="A95">
      <v>86</v>
    </oc>
    <nc r="A95">
      <v>87</v>
    </nc>
  </rcc>
  <rcc rId="2277" sId="1" odxf="1" dxf="1">
    <oc r="A96">
      <v>87</v>
    </oc>
    <nc r="A96">
      <v>88</v>
    </nc>
    <odxf>
      <border outline="0">
        <bottom style="medium">
          <color indexed="64"/>
        </bottom>
      </border>
    </odxf>
    <ndxf>
      <border outline="0">
        <bottom style="thin">
          <color indexed="64"/>
        </bottom>
      </border>
    </ndxf>
  </rcc>
  <rcc rId="2278" sId="1" odxf="1" dxf="1">
    <oc r="A97">
      <v>88</v>
    </oc>
    <nc r="A97">
      <v>89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279" sId="1">
    <oc r="A98">
      <v>89</v>
    </oc>
    <nc r="A98">
      <v>90</v>
    </nc>
  </rcc>
  <rcc rId="2280" sId="1">
    <oc r="A99">
      <v>90</v>
    </oc>
    <nc r="A99">
      <v>91</v>
    </nc>
  </rcc>
  <rcc rId="2281" sId="1" odxf="1" dxf="1">
    <oc r="A100">
      <v>91</v>
    </oc>
    <nc r="A100">
      <v>92</v>
    </nc>
    <odxf>
      <border outline="0">
        <bottom style="medium">
          <color indexed="64"/>
        </bottom>
      </border>
    </odxf>
    <ndxf>
      <border outline="0">
        <bottom style="thin">
          <color indexed="64"/>
        </bottom>
      </border>
    </ndxf>
  </rcc>
  <rcc rId="2282" sId="1" odxf="1" dxf="1">
    <oc r="A101">
      <v>92</v>
    </oc>
    <nc r="A101">
      <v>93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283" sId="1">
    <oc r="A102">
      <v>93</v>
    </oc>
    <nc r="A102">
      <v>94</v>
    </nc>
  </rcc>
  <rcc rId="2284" sId="1">
    <oc r="A103">
      <v>94</v>
    </oc>
    <nc r="A103">
      <v>95</v>
    </nc>
  </rcc>
  <rcc rId="2285" sId="1">
    <oc r="A104">
      <v>95</v>
    </oc>
    <nc r="A104">
      <v>96</v>
    </nc>
  </rcc>
  <rcc rId="2286" sId="1">
    <oc r="A105">
      <v>96</v>
    </oc>
    <nc r="A105">
      <v>97</v>
    </nc>
  </rcc>
  <rcc rId="2287" sId="1">
    <oc r="A106">
      <v>97</v>
    </oc>
    <nc r="A106">
      <v>98</v>
    </nc>
  </rcc>
  <rcc rId="2288" sId="1" odxf="1" dxf="1">
    <oc r="A107">
      <v>98</v>
    </oc>
    <nc r="A107">
      <v>99</v>
    </nc>
    <odxf>
      <border outline="0">
        <bottom style="medium">
          <color indexed="64"/>
        </bottom>
      </border>
    </odxf>
    <ndxf>
      <border outline="0">
        <bottom style="thin">
          <color indexed="64"/>
        </bottom>
      </border>
    </ndxf>
  </rcc>
  <rcc rId="2289" sId="1" odxf="1" dxf="1">
    <oc r="A108">
      <v>99</v>
    </oc>
    <nc r="A108">
      <v>100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290" sId="1">
    <oc r="A109">
      <v>100</v>
    </oc>
    <nc r="A109">
      <v>101</v>
    </nc>
  </rcc>
  <rcc rId="2291" sId="1">
    <oc r="A110">
      <v>101</v>
    </oc>
    <nc r="A110">
      <v>102</v>
    </nc>
  </rcc>
  <rcc rId="2292" sId="1">
    <oc r="A111">
      <v>102</v>
    </oc>
    <nc r="A111">
      <v>103</v>
    </nc>
  </rcc>
  <rcc rId="2293" sId="1">
    <oc r="A112">
      <v>103</v>
    </oc>
    <nc r="A112">
      <v>104</v>
    </nc>
  </rcc>
  <rcc rId="2294" sId="1">
    <oc r="A113">
      <v>104</v>
    </oc>
    <nc r="A113">
      <v>105</v>
    </nc>
  </rcc>
  <rcc rId="2295" sId="1">
    <oc r="A114">
      <v>105</v>
    </oc>
    <nc r="A114">
      <v>106</v>
    </nc>
  </rcc>
  <rcc rId="2296" sId="1">
    <oc r="A115">
      <v>106</v>
    </oc>
    <nc r="A115">
      <v>107</v>
    </nc>
  </rcc>
  <rcc rId="2297" sId="1" odxf="1" dxf="1">
    <oc r="A116">
      <v>107</v>
    </oc>
    <nc r="A116">
      <v>108</v>
    </nc>
    <odxf>
      <border outline="0">
        <bottom style="medium">
          <color indexed="64"/>
        </bottom>
      </border>
    </odxf>
    <ndxf>
      <border outline="0">
        <bottom style="thin">
          <color indexed="64"/>
        </bottom>
      </border>
    </ndxf>
  </rcc>
  <rcc rId="2298" sId="1" odxf="1" dxf="1">
    <oc r="A117">
      <v>108</v>
    </oc>
    <nc r="A117">
      <v>109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299" sId="1">
    <oc r="A118">
      <v>109</v>
    </oc>
    <nc r="A118">
      <v>110</v>
    </nc>
  </rcc>
  <rcc rId="2300" sId="1" odxf="1" dxf="1">
    <oc r="A119">
      <v>110</v>
    </oc>
    <nc r="A119">
      <v>111</v>
    </nc>
    <odxf>
      <border outline="0">
        <bottom style="medium">
          <color indexed="64"/>
        </bottom>
      </border>
    </odxf>
    <ndxf>
      <border outline="0">
        <bottom style="thin">
          <color indexed="64"/>
        </bottom>
      </border>
    </ndxf>
  </rcc>
  <rcc rId="2301" sId="1" odxf="1" dxf="1">
    <oc r="A120">
      <v>111</v>
    </oc>
    <nc r="A120">
      <v>112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302" sId="1">
    <oc r="A121">
      <v>112</v>
    </oc>
    <nc r="A121">
      <v>113</v>
    </nc>
  </rcc>
  <rcc rId="2303" sId="1" odxf="1" dxf="1">
    <oc r="A122">
      <v>113</v>
    </oc>
    <nc r="A122">
      <v>114</v>
    </nc>
    <odxf>
      <border outline="0">
        <bottom style="medium">
          <color indexed="64"/>
        </bottom>
      </border>
    </odxf>
    <ndxf>
      <border outline="0">
        <bottom style="thin">
          <color indexed="64"/>
        </bottom>
      </border>
    </ndxf>
  </rcc>
  <rcc rId="2304" sId="1" odxf="1" dxf="1">
    <oc r="A123">
      <v>114</v>
    </oc>
    <nc r="A123">
      <v>115</v>
    </nc>
    <odxf>
      <border outline="0">
        <top style="medium">
          <color indexed="64"/>
        </top>
        <bottom style="medium">
          <color indexed="64"/>
        </bottom>
      </border>
    </odxf>
    <ndxf>
      <border outline="0">
        <top style="thin">
          <color indexed="64"/>
        </top>
        <bottom style="thin">
          <color indexed="64"/>
        </bottom>
      </border>
    </ndxf>
  </rcc>
  <rcc rId="2305" sId="1" odxf="1" dxf="1">
    <oc r="A124">
      <v>115</v>
    </oc>
    <nc r="A124">
      <v>116</v>
    </nc>
    <odxf>
      <border outline="0">
        <top style="medium">
          <color indexed="64"/>
        </top>
        <bottom style="medium">
          <color indexed="64"/>
        </bottom>
      </border>
    </odxf>
    <ndxf>
      <border outline="0">
        <top style="thin">
          <color indexed="64"/>
        </top>
        <bottom style="thin">
          <color indexed="64"/>
        </bottom>
      </border>
    </ndxf>
  </rcc>
  <rcc rId="2306" sId="1" odxf="1" dxf="1">
    <oc r="A125">
      <v>116</v>
    </oc>
    <nc r="A125">
      <v>117</v>
    </nc>
    <odxf>
      <border outline="0">
        <top style="medium">
          <color indexed="64"/>
        </top>
        <bottom style="medium">
          <color indexed="64"/>
        </bottom>
      </border>
    </odxf>
    <ndxf>
      <border outline="0">
        <top style="thin">
          <color indexed="64"/>
        </top>
        <bottom style="thin">
          <color indexed="64"/>
        </bottom>
      </border>
    </ndxf>
  </rcc>
  <rcv guid="{001A80F2-4A1F-4F95-949B-9B4E8BBD4BE3}" action="delete"/>
  <rdn rId="0" localSheetId="1" customView="1" name="Z_001A80F2_4A1F_4F95_949B_9B4E8BBD4BE3_.wvu.FilterData" hidden="1" oldHidden="1">
    <formula>'03.19'!$A$6:$N$125</formula>
    <oldFormula>'03.19'!$A$6:$N$125</oldFormula>
  </rdn>
  <rcv guid="{001A80F2-4A1F-4F95-949B-9B4E8BBD4BE3}" action="add"/>
</revisions>
</file>

<file path=xl/revisions/revisionLog2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08" sId="1" numFmtId="34">
    <nc r="G39">
      <v>1.4570000000000001</v>
    </nc>
  </rcc>
  <rcc rId="2309" sId="1" numFmtId="34">
    <nc r="H39">
      <v>15.821</v>
    </nc>
  </rcc>
  <rcc rId="2310" sId="1" numFmtId="34">
    <nc r="H40">
      <v>7.4749999999999996</v>
    </nc>
  </rcc>
  <rcc rId="2311" sId="1" numFmtId="34">
    <nc r="H41">
      <v>6.4660000000000002</v>
    </nc>
  </rcc>
  <rcc rId="2312" sId="1" numFmtId="34">
    <nc r="H42">
      <v>2.1339999999999999</v>
    </nc>
  </rcc>
</revisions>
</file>

<file path=xl/revisions/revisionLog2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13" sId="1">
    <nc r="G102">
      <v>3.2959999999999998</v>
    </nc>
  </rcc>
  <rcc rId="2314" sId="1">
    <nc r="G107">
      <v>1.1200000000000001</v>
    </nc>
  </rcc>
  <rcc rId="2315" sId="1">
    <nc r="H106">
      <v>1.401</v>
    </nc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1" sId="1" numFmtId="34">
    <nc r="G28">
      <v>21.300999999999998</v>
    </nc>
  </rcc>
  <rcc rId="902" sId="1" numFmtId="34">
    <nc r="H28">
      <v>2.044</v>
    </nc>
  </rcc>
</revisions>
</file>

<file path=xl/revisions/revisionLog2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16" sId="1" numFmtId="34">
    <nc r="G38">
      <v>175.447</v>
    </nc>
  </rcc>
  <rcc rId="2317" sId="1" numFmtId="34">
    <nc r="H38">
      <v>56.143999999999998</v>
    </nc>
  </rcc>
</revisions>
</file>

<file path=xl/revisions/revisionLog2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18" sId="1" numFmtId="34">
    <nc r="G31">
      <v>116.35599999999999</v>
    </nc>
  </rcc>
  <rfmt sheetId="1" sqref="E31" start="0" length="0">
    <dxf>
      <font>
        <sz val="11"/>
        <color theme="1"/>
        <name val="Times New Roman"/>
        <scheme val="none"/>
      </font>
      <numFmt numFmtId="166" formatCode="_-* #,##0.000\ _₽_-;\-* #,##0.000\ _₽_-;_-* &quot;-&quot;??\ _₽_-;_-@_-"/>
    </dxf>
  </rfmt>
  <rcc rId="2319" sId="1" numFmtId="34">
    <nc r="H31">
      <v>38.28</v>
    </nc>
  </rcc>
  <rcc rId="2320" sId="1" numFmtId="34">
    <nc r="E31">
      <v>6.431</v>
    </nc>
  </rcc>
  <rcc rId="2321" sId="1" numFmtId="34">
    <nc r="E38">
      <v>6.33</v>
    </nc>
  </rcc>
  <rcc rId="2322" sId="1">
    <nc r="F38">
      <v>1.9870000000000001</v>
    </nc>
  </rcc>
  <rcc rId="2323" sId="1" numFmtId="34">
    <nc r="H33">
      <v>1.2290000000000001</v>
    </nc>
  </rcc>
  <rcc rId="2324" sId="1" numFmtId="34">
    <nc r="G32">
      <v>1.84</v>
    </nc>
  </rcc>
</revisions>
</file>

<file path=xl/revisions/revisionLog2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25" sId="1">
    <nc r="G103">
      <v>14.117000000000001</v>
    </nc>
  </rcc>
  <rcc rId="2326" sId="1">
    <nc r="H103">
      <v>4.968</v>
    </nc>
  </rcc>
  <rcc rId="2327" sId="1">
    <nc r="F104">
      <v>3.532</v>
    </nc>
  </rcc>
  <rcc rId="2328" sId="1">
    <nc r="G104">
      <v>26.434000000000005</v>
    </nc>
  </rcc>
  <rcc rId="2329" sId="1">
    <nc r="H104">
      <v>3.1869999999999998</v>
    </nc>
  </rcc>
  <rcc rId="2330" sId="1">
    <oc r="G102">
      <v>3.2959999999999998</v>
    </oc>
    <nc r="G102">
      <f>3.296+40.625</f>
    </nc>
  </rcc>
  <rcc rId="2331" sId="1">
    <nc r="H102">
      <f>7.16+23.03</f>
    </nc>
  </rcc>
</revisions>
</file>

<file path=xl/revisions/revisionLog2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32" sId="1" numFmtId="34">
    <nc r="H36">
      <v>1.881</v>
    </nc>
  </rcc>
  <rcc rId="2333" sId="1" numFmtId="34">
    <nc r="G36">
      <v>3.3</v>
    </nc>
  </rcc>
</revisions>
</file>

<file path=xl/revisions/revisionLog2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34" sId="1">
    <nc r="G105">
      <v>3.3029999999999999</v>
    </nc>
  </rcc>
  <rcc rId="2335" sId="1">
    <nc r="E101">
      <v>17.788999999999998</v>
    </nc>
  </rcc>
  <rcc rId="2336" sId="1">
    <nc r="G101">
      <v>50.51100000000001</v>
    </nc>
  </rcc>
  <rcc rId="2337" sId="1">
    <nc r="H101">
      <v>11.18</v>
    </nc>
  </rcc>
</revisions>
</file>

<file path=xl/revisions/revisionLog2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38" sId="1" numFmtId="34">
    <nc r="G34">
      <v>7.9260000000000002</v>
    </nc>
  </rcc>
  <rcc rId="2339" sId="1" numFmtId="34">
    <nc r="H34">
      <v>2.6179999999999999</v>
    </nc>
  </rcc>
  <rcc rId="2340" sId="1" numFmtId="34">
    <nc r="G35">
      <v>2.4329999999999998</v>
    </nc>
  </rcc>
  <rcc rId="2341" sId="1" numFmtId="34">
    <nc r="H37">
      <v>2.2240000000000002</v>
    </nc>
  </rcc>
</revisions>
</file>

<file path=xl/revisions/revisionLog2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26" start="0" length="0">
    <dxf>
      <alignment horizontal="right" vertical="center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342" sId="1" odxf="1" dxf="1">
    <nc r="B126" t="inlineStr">
      <is>
        <t>Красноярский край</t>
      </is>
    </nc>
    <n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fmt sheetId="1" sqref="C126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" sqref="D126" start="0" length="0">
    <dxf>
      <numFmt numFmtId="166" formatCode="_-* #,##0.000\ _₽_-;\-* #,##0.000\ _₽_-;_-* &quot;-&quot;??\ _₽_-;_-@_-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E126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" sqref="F126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" sqref="G126" start="0" length="0">
    <dxf>
      <font>
        <sz val="11"/>
        <color auto="1"/>
        <name val="Times New Roman"/>
        <scheme val="none"/>
      </font>
      <numFmt numFmtId="0" formatCode="General"/>
      <alignment horizontal="general" vertical="bottom" readingOrder="0"/>
      <border outline="0">
        <bottom style="medium">
          <color indexed="64"/>
        </bottom>
      </border>
    </dxf>
  </rfmt>
  <rfmt sheetId="1" sqref="H126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" sqref="I126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" sqref="J126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" sqref="K126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" sqref="L126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" sqref="M126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" sqref="N126" start="0" length="0">
    <dxf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2343" sId="1" odxf="1" dxf="1">
    <nc r="A126">
      <v>118</v>
    </nc>
    <ndxf>
      <alignment horizontal="general" vertical="bottom" readingOrder="0"/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</revisions>
</file>

<file path=xl/revisions/revisionLog2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44" sId="1">
    <nc r="D126">
      <f>SUM(E126:H126)</f>
    </nc>
  </rcc>
</revisions>
</file>

<file path=xl/revisions/revisionLog2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45" sId="1">
    <nc r="C126" t="inlineStr">
      <is>
        <t>Филиал ПАО "МРСК Сибири"-"Красноярскэнерго"</t>
      </is>
    </nc>
  </rcc>
  <rcc rId="2346" sId="1">
    <nc r="G126">
      <v>1119.3130000000001</v>
    </nc>
  </rcc>
  <rcc rId="2347" sId="1">
    <nc r="E126">
      <v>8394.7649999999994</v>
    </nc>
  </rcc>
</revisions>
</file>

<file path=xl/revisions/revisionLog2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24" start="0" length="0">
    <dxf>
      <border outline="0">
        <left style="thin">
          <color indexed="64"/>
        </left>
        <bottom style="medium">
          <color indexed="64"/>
        </bottom>
      </border>
    </dxf>
  </rfmt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3" sId="1" numFmtId="34">
    <nc r="G27">
      <v>1.671</v>
    </nc>
  </rcc>
  <rcc rId="904" sId="1" numFmtId="34">
    <nc r="H26">
      <v>1.5680000000000001</v>
    </nc>
  </rcc>
  <rcc rId="905" sId="1">
    <oc r="G28">
      <v>21.300999999999998</v>
    </oc>
    <nc r="G28">
      <f>21.301+25.539+27.566</f>
    </nc>
  </rcc>
  <rcc rId="906" sId="1">
    <oc r="H28">
      <v>2.044</v>
    </oc>
    <nc r="H28">
      <f>2.044+6.936+3.418</f>
    </nc>
  </rcc>
</revisions>
</file>

<file path=xl/revisions/revisionLog2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48" sId="1">
    <oc r="G108">
      <v>116.80200000000001</v>
    </oc>
    <nc r="G108">
      <v>117.13200000000001</v>
    </nc>
  </rcc>
  <rcv guid="{5A10A035-A77B-48CD-ABAD-C7C1FB21827D}" action="delete"/>
  <rdn rId="0" localSheetId="1" customView="1" name="Z_5A10A035_A77B_48CD_ABAD_C7C1FB21827D_.wvu.FilterData" hidden="1" oldHidden="1">
    <formula>'03.19'!$A$6:$N$126</formula>
    <oldFormula>'03.19'!$A$6:$N$125</oldFormula>
  </rdn>
  <rcv guid="{5A10A035-A77B-48CD-ABAD-C7C1FB21827D}" action="add"/>
</revisions>
</file>

<file path=xl/revisions/revisionLog2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50" sId="1" numFmtId="34">
    <oc r="G38">
      <v>175.447</v>
    </oc>
    <nc r="G38">
      <v>181.47200000000001</v>
    </nc>
  </rcc>
</revisions>
</file>

<file path=xl/revisions/revisionLog2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51" sId="1" numFmtId="34">
    <nc r="H30">
      <v>1.966</v>
    </nc>
  </rcc>
  <rcc rId="2352" sId="1" numFmtId="34">
    <nc r="G30">
      <v>12.813000000000001</v>
    </nc>
  </rcc>
</revisions>
</file>

<file path=xl/revisions/revisionLog2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55:XFD71">
    <dxf>
      <fill>
        <patternFill patternType="solid">
          <bgColor theme="0" tint="-0.14999847407452621"/>
        </patternFill>
      </fill>
    </dxf>
  </rfmt>
  <rcc rId="2353" sId="1">
    <nc r="H55">
      <v>2.69</v>
    </nc>
  </rcc>
  <rcc rId="2354" sId="1">
    <nc r="G55">
      <v>2.8679999999999999</v>
    </nc>
  </rcc>
  <rcc rId="2355" sId="1">
    <nc r="G56">
      <v>95.947000000000003</v>
    </nc>
  </rcc>
  <rcc rId="2356" sId="1">
    <nc r="H56">
      <v>124.233</v>
    </nc>
  </rcc>
  <rcc rId="2357" sId="1">
    <nc r="H57">
      <v>1.593</v>
    </nc>
  </rcc>
  <rcc rId="2358" sId="1">
    <nc r="H58">
      <v>4.9829999999999997</v>
    </nc>
  </rcc>
  <rcc rId="2359" sId="1">
    <nc r="G58">
      <v>4.0140000000000002</v>
    </nc>
  </rcc>
  <rcc rId="2360" sId="1">
    <nc r="G59">
      <v>5.9109999999999996</v>
    </nc>
  </rcc>
  <rcc rId="2361" sId="1">
    <nc r="H59">
      <v>3.363</v>
    </nc>
  </rcc>
  <rcc rId="2362" sId="1">
    <nc r="H60">
      <v>0.54100000000000004</v>
    </nc>
  </rcc>
  <rcc rId="2363" sId="1">
    <nc r="H62">
      <v>5.984</v>
    </nc>
  </rcc>
  <rcc rId="2364" sId="1">
    <nc r="G62">
      <v>27.529</v>
    </nc>
  </rcc>
  <rcv guid="{1DDA866A-FD91-4A5F-8381-B3BB5AFFAEF6}" action="delete"/>
  <rdn rId="0" localSheetId="1" customView="1" name="Z_1DDA866A_FD91_4A5F_8381_B3BB5AFFAEF6_.wvu.FilterData" hidden="1" oldHidden="1">
    <formula>'03.19'!$A$6:$R$126</formula>
    <oldFormula>'03.19'!$A$6:$N$125</oldFormula>
  </rdn>
  <rcv guid="{1DDA866A-FD91-4A5F-8381-B3BB5AFFAEF6}" action="add"/>
</revisions>
</file>

<file path=xl/revisions/revisionLog2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66" sId="1">
    <nc r="G61">
      <v>1.1040000000000001</v>
    </nc>
  </rcc>
  <rcc rId="2367" sId="1">
    <nc r="G63">
      <v>84.305999999999997</v>
    </nc>
  </rcc>
</revisions>
</file>

<file path=xl/revisions/revisionLog2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68" sId="1">
    <nc r="G64">
      <v>2.5430000000000001</v>
    </nc>
  </rcc>
  <rcc rId="2369" sId="1">
    <nc r="H65">
      <v>7.8979999999999997</v>
    </nc>
  </rcc>
  <rcc rId="2370" sId="1">
    <nc r="G66">
      <v>1.2</v>
    </nc>
  </rcc>
  <rcc rId="2371" sId="1">
    <nc r="H66">
      <v>1.385</v>
    </nc>
  </rcc>
  <rcc rId="2372" sId="1">
    <nc r="E67">
      <v>13.247</v>
    </nc>
  </rcc>
  <rcc rId="2373" sId="1">
    <nc r="H67">
      <v>232.44800000000001</v>
    </nc>
  </rcc>
  <rcc rId="2374" sId="1">
    <nc r="G67">
      <v>347.55599999999998</v>
    </nc>
  </rcc>
  <rcc rId="2375" sId="1">
    <nc r="G68">
      <v>1.1060000000000001</v>
    </nc>
  </rcc>
  <rcc rId="2376" sId="1">
    <nc r="E69">
      <v>3.9220000000000002</v>
    </nc>
  </rcc>
  <rcc rId="2377" sId="1">
    <nc r="H70">
      <v>1.38</v>
    </nc>
  </rcc>
  <rcc rId="2378" sId="1">
    <nc r="H71">
      <v>9.1750000000000007</v>
    </nc>
  </rcc>
</revisions>
</file>

<file path=xl/revisions/revisionLog2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55:XFD71">
    <dxf>
      <fill>
        <patternFill patternType="none">
          <bgColor auto="1"/>
        </patternFill>
      </fill>
    </dxf>
  </rfmt>
</revisions>
</file>

<file path=xl/revisions/revisionLog2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79" sId="1" numFmtId="34">
    <nc r="G15">
      <v>869.60500000000002</v>
    </nc>
  </rcc>
  <rcc rId="2380" sId="1" numFmtId="34">
    <nc r="H15">
      <v>16.571999999999999</v>
    </nc>
  </rcc>
  <rcc rId="2381" sId="1" numFmtId="34">
    <nc r="G14">
      <v>3.5659999999999998</v>
    </nc>
  </rcc>
  <rcc rId="2382" sId="1" numFmtId="34">
    <nc r="H16">
      <v>5.9859999999999998</v>
    </nc>
  </rcc>
  <rcc rId="2383" sId="1" numFmtId="34">
    <nc r="G17">
      <v>1.6160000000000001</v>
    </nc>
  </rcc>
  <rcc rId="2384" sId="1" numFmtId="34">
    <nc r="H17">
      <v>2.012</v>
    </nc>
  </rcc>
  <rcc rId="2385" sId="1" numFmtId="34">
    <nc r="H18">
      <v>14.747999999999999</v>
    </nc>
  </rcc>
</revisions>
</file>

<file path=xl/revisions/revisionLog2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86" sId="1">
    <nc r="G54">
      <v>1000</v>
    </nc>
  </rcc>
  <rcc rId="2387" sId="1">
    <nc r="E44">
      <v>0.51400000000000001</v>
    </nc>
  </rcc>
  <rcc rId="2388" sId="1">
    <nc r="F44">
      <v>1.19</v>
    </nc>
  </rcc>
  <rcc rId="2389" sId="1">
    <nc r="G44">
      <v>93.299000000000007</v>
    </nc>
  </rcc>
  <rcc rId="2390" sId="1">
    <nc r="H44">
      <v>48.719000000000001</v>
    </nc>
  </rcc>
  <rcc rId="2391" sId="1">
    <nc r="G45">
      <v>63.695</v>
    </nc>
  </rcc>
  <rcc rId="2392" sId="1">
    <nc r="H45">
      <v>116.17700000000001</v>
    </nc>
  </rcc>
  <rcc rId="2393" sId="1">
    <nc r="G46">
      <v>20.079000000000001</v>
    </nc>
  </rcc>
  <rcc rId="2394" sId="1">
    <nc r="H46">
      <v>26.596</v>
    </nc>
  </rcc>
  <rcc rId="2395" sId="1">
    <nc r="G47">
      <v>16.166</v>
    </nc>
  </rcc>
  <rcc rId="2396" sId="1">
    <nc r="H47">
      <v>35.771000000000001</v>
    </nc>
  </rcc>
  <rcc rId="2397" sId="1">
    <nc r="G48">
      <v>7.3</v>
    </nc>
  </rcc>
  <rcc rId="2398" sId="1">
    <nc r="E49">
      <v>6.242</v>
    </nc>
  </rcc>
</revisions>
</file>

<file path=xl/revisions/revisionLog2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99" sId="1">
    <oc r="G54">
      <v>1000</v>
    </oc>
    <nc r="G54"/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7" sId="1">
    <oc r="G28">
      <f>21.301+25.539+27.566</f>
    </oc>
    <nc r="G28">
      <f>21.301+25.539+27.566+34.758+37.155</f>
    </nc>
  </rcc>
  <rcc rId="908" sId="1">
    <oc r="H28">
      <f>2.044+6.936+3.418</f>
    </oc>
    <nc r="H28">
      <f>2.044+6.936+3.418+1.781+11.393</f>
    </nc>
  </rcc>
</revisions>
</file>

<file path=xl/revisions/revisionLog2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00" sId="1">
    <nc r="G50">
      <v>173.22</v>
    </nc>
  </rcc>
  <rcc rId="2401" sId="1">
    <nc r="G51">
      <v>2.887</v>
    </nc>
  </rcc>
  <rcc rId="2402" sId="1">
    <nc r="G52">
      <v>19.513999999999999</v>
    </nc>
  </rcc>
  <rcc rId="2403" sId="1">
    <nc r="G53">
      <v>3.399</v>
    </nc>
  </rcc>
  <rcc rId="2404" sId="1">
    <nc r="G54">
      <v>1.37</v>
    </nc>
  </rcc>
  <rcc rId="2405" sId="1">
    <nc r="H50">
      <v>36.366999999999997</v>
    </nc>
  </rcc>
  <rcc rId="2406" sId="1">
    <nc r="H51">
      <v>5.2279999999999998</v>
    </nc>
  </rcc>
  <rcc rId="2407" sId="1">
    <nc r="H52">
      <v>7.3070000000000004</v>
    </nc>
  </rcc>
</revisions>
</file>

<file path=xl/revisions/revisionLog2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08" sId="1">
    <nc r="H95">
      <v>2.2639999999999998</v>
    </nc>
  </rcc>
  <rcc rId="2409" sId="1">
    <nc r="G96">
      <v>3.2269999999999999</v>
    </nc>
  </rcc>
  <rcc rId="2410" sId="1">
    <nc r="E94">
      <v>82.563999999999993</v>
    </nc>
  </rcc>
  <rcc rId="2411" sId="1">
    <nc r="F94">
      <v>15.023</v>
    </nc>
  </rcc>
  <rcc rId="2412" sId="1">
    <nc r="G94">
      <v>23.98</v>
    </nc>
  </rcc>
</revisions>
</file>

<file path=xl/revisions/revisionLog2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001A80F2-4A1F-4F95-949B-9B4E8BBD4BE3}" action="delete"/>
  <rdn rId="0" localSheetId="1" customView="1" name="Z_001A80F2_4A1F_4F95_949B_9B4E8BBD4BE3_.wvu.FilterData" hidden="1" oldHidden="1">
    <formula>'03.19'!$A$6:$N$126</formula>
    <oldFormula>'03.19'!$A$6:$N$125</oldFormula>
  </rdn>
  <rcv guid="{001A80F2-4A1F-4F95-949B-9B4E8BBD4BE3}" action="add"/>
</revisions>
</file>

<file path=xl/revisions/revisionLog2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14" sId="1" numFmtId="34">
    <oc r="G43">
      <v>3.90453604</v>
    </oc>
    <nc r="G43">
      <v>3904.5360000000001</v>
    </nc>
  </rcc>
  <rcc rId="2415" sId="1" numFmtId="34">
    <oc r="H43">
      <v>6.2877432199999985</v>
    </oc>
    <nc r="H43">
      <v>6287.7430000000004</v>
    </nc>
  </rcc>
  <rcv guid="{5A10A035-A77B-48CD-ABAD-C7C1FB21827D}" action="delete"/>
  <rdn rId="0" localSheetId="1" customView="1" name="Z_5A10A035_A77B_48CD_ABAD_C7C1FB21827D_.wvu.FilterData" hidden="1" oldHidden="1">
    <formula>'03.19'!$A$6:$N$126</formula>
    <oldFormula>'03.19'!$A$6:$N$126</oldFormula>
  </rdn>
  <rcv guid="{5A10A035-A77B-48CD-ABAD-C7C1FB21827D}" action="add"/>
</revisions>
</file>

<file path=xl/revisions/revisionLog2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17" sId="1">
    <nc r="E124">
      <v>2014.01</v>
    </nc>
  </rcc>
  <rcc rId="2418" sId="1" numFmtId="34">
    <nc r="H26">
      <v>2.851</v>
    </nc>
  </rcc>
  <rcc rId="2419" sId="1" numFmtId="34">
    <nc r="G28">
      <v>3.6900000000000004</v>
    </nc>
  </rcc>
</revisions>
</file>

<file path=xl/revisions/revisionLog2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20" sId="1" numFmtId="34">
    <nc r="E29">
      <v>0.83299999999999996</v>
    </nc>
  </rcc>
</revisions>
</file>

<file path=xl/revisions/revisionLog2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21" sId="1" numFmtId="34">
    <nc r="H29">
      <v>13.957000000000001</v>
    </nc>
  </rcc>
  <rcc rId="2422" sId="1" numFmtId="34">
    <nc r="G29">
      <v>56.627999999999993</v>
    </nc>
  </rcc>
</revisions>
</file>

<file path=xl/revisions/revisionLog2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23" sId="1">
    <nc r="G25">
      <v>1.623</v>
    </nc>
  </rcc>
  <rcc rId="2424" sId="1" numFmtId="34">
    <nc r="H25">
      <v>0.88700000000000001</v>
    </nc>
  </rcc>
  <rcc rId="2425" sId="1" numFmtId="34">
    <oc r="H26">
      <v>2.851</v>
    </oc>
    <nc r="H26">
      <f>2.851+1.481</f>
    </nc>
  </rcc>
</revisions>
</file>

<file path=xl/revisions/revisionLog2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26" sId="1" numFmtId="34">
    <nc r="H27">
      <v>1.597</v>
    </nc>
  </rcc>
  <rcc rId="2427" sId="1" numFmtId="34">
    <oc r="H29">
      <v>13.957000000000001</v>
    </oc>
    <nc r="H29">
      <f>13.957+12.738</f>
    </nc>
  </rcc>
</revisions>
</file>

<file path=xl/revisions/revisionLog2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28" sId="1" numFmtId="34">
    <oc r="G29">
      <v>56.627999999999993</v>
    </oc>
    <nc r="G29">
      <f>56.628+94.008</f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24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</rfmt>
  <rfmt sheetId="1" sqref="D25" start="0" length="0">
    <dxf>
      <border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D26" start="0" length="0">
    <dxf>
      <border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D27" start="0" length="0">
    <dxf>
      <border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</revisions>
</file>

<file path=xl/revisions/revisionLog2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29" sId="1" numFmtId="34">
    <oc r="G7">
      <v>3.843</v>
    </oc>
    <nc r="G7"/>
  </rcc>
  <rcc rId="2430" sId="1" numFmtId="34">
    <oc r="H7">
      <v>6.7850000000000001</v>
    </oc>
    <nc r="H7"/>
  </rcc>
  <rcc rId="2431" sId="1" numFmtId="34">
    <oc r="G8">
      <v>737.48400000000004</v>
    </oc>
    <nc r="G8"/>
  </rcc>
  <rcc rId="2432" sId="1" numFmtId="34">
    <oc r="H8">
      <v>1.6759999999999999</v>
    </oc>
    <nc r="H8"/>
  </rcc>
  <rcc rId="2433" sId="1" numFmtId="34">
    <oc r="E9">
      <v>2.0670000000000002</v>
    </oc>
    <nc r="E9"/>
  </rcc>
  <rcc rId="2434" sId="1" numFmtId="34">
    <oc r="G9">
      <v>1.284</v>
    </oc>
    <nc r="G9"/>
  </rcc>
  <rcc rId="2435" sId="1" numFmtId="34">
    <oc r="H9">
      <v>11.723000000000001</v>
    </oc>
    <nc r="H9"/>
  </rcc>
  <rcc rId="2436" sId="1" numFmtId="34">
    <oc r="G10">
      <v>1.133</v>
    </oc>
    <nc r="G10"/>
  </rcc>
  <rcc rId="2437" sId="1" numFmtId="34">
    <oc r="G11">
      <v>8.1609999999999996</v>
    </oc>
    <nc r="G11"/>
  </rcc>
  <rcc rId="2438" sId="1" numFmtId="34">
    <oc r="H11">
      <v>0.66900000000000004</v>
    </oc>
    <nc r="H11"/>
  </rcc>
  <rcc rId="2439" sId="1" numFmtId="34">
    <oc r="H12">
      <v>3.2090000000000001</v>
    </oc>
    <nc r="H12"/>
  </rcc>
  <rcc rId="2440" sId="1" numFmtId="4">
    <oc r="G13">
      <v>665.81299999999999</v>
    </oc>
    <nc r="G13"/>
  </rcc>
  <rcc rId="2441" sId="1" numFmtId="34">
    <oc r="G14">
      <v>3.5659999999999998</v>
    </oc>
    <nc r="G14"/>
  </rcc>
  <rcc rId="2442" sId="1" numFmtId="34">
    <oc r="G15">
      <v>869.60500000000002</v>
    </oc>
    <nc r="G15"/>
  </rcc>
  <rcc rId="2443" sId="1" numFmtId="34">
    <oc r="H15">
      <v>16.571999999999999</v>
    </oc>
    <nc r="H15"/>
  </rcc>
  <rcc rId="2444" sId="1" numFmtId="34">
    <oc r="H16">
      <v>5.9859999999999998</v>
    </oc>
    <nc r="H16"/>
  </rcc>
  <rcc rId="2445" sId="1" numFmtId="34">
    <oc r="G17">
      <v>1.6160000000000001</v>
    </oc>
    <nc r="G17"/>
  </rcc>
  <rcc rId="2446" sId="1" numFmtId="34">
    <oc r="H17">
      <v>2.012</v>
    </oc>
    <nc r="H17"/>
  </rcc>
  <rcc rId="2447" sId="1" numFmtId="34">
    <oc r="H18">
      <v>14.747999999999999</v>
    </oc>
    <nc r="H18"/>
  </rcc>
  <rcc rId="2448" sId="1" numFmtId="34">
    <oc r="G19">
      <v>615.88199999999995</v>
    </oc>
    <nc r="G19"/>
  </rcc>
  <rcc rId="2449" sId="1" numFmtId="34">
    <oc r="G20">
      <v>1.5569999999999999</v>
    </oc>
    <nc r="G20"/>
  </rcc>
  <rcc rId="2450" sId="1" numFmtId="34">
    <oc r="H20">
      <v>7.6189999999999998</v>
    </oc>
    <nc r="H20"/>
  </rcc>
  <rcc rId="2451" sId="1" numFmtId="34">
    <oc r="E21">
      <v>952.649</v>
    </oc>
    <nc r="E21"/>
  </rcc>
  <rcc rId="2452" sId="1">
    <oc r="G21">
      <v>12.643999999999998</v>
    </oc>
    <nc r="G21"/>
  </rcc>
  <rcc rId="2453" sId="1" numFmtId="34">
    <oc r="H21">
      <v>12.433999999999999</v>
    </oc>
    <nc r="H21"/>
  </rcc>
  <rcc rId="2454" sId="1" numFmtId="34">
    <oc r="G22">
      <v>10.287000000000001</v>
    </oc>
    <nc r="G22"/>
  </rcc>
  <rcc rId="2455" sId="1" numFmtId="34">
    <oc r="H22">
      <v>9.2829999999999995</v>
    </oc>
    <nc r="H22"/>
  </rcc>
  <rcc rId="2456" sId="1" numFmtId="34">
    <oc r="E23">
      <v>9.5020000000000007</v>
    </oc>
    <nc r="E23"/>
  </rcc>
  <rcc rId="2457" sId="1" numFmtId="34">
    <oc r="G23">
      <v>3.5129999999999999</v>
    </oc>
    <nc r="G23"/>
  </rcc>
  <rcc rId="2458" sId="1" numFmtId="34">
    <oc r="H24">
      <v>11.766</v>
    </oc>
    <nc r="H24"/>
  </rcc>
  <rcc rId="2459" sId="1">
    <oc r="G25">
      <v>1.623</v>
    </oc>
    <nc r="G25"/>
  </rcc>
  <rcc rId="2460" sId="1" numFmtId="34">
    <oc r="H25">
      <v>0.88700000000000001</v>
    </oc>
    <nc r="H25"/>
  </rcc>
  <rcc rId="2461" sId="1">
    <oc r="H26">
      <f>2.851+1.481</f>
    </oc>
    <nc r="H26"/>
  </rcc>
  <rcc rId="2462" sId="1" numFmtId="34">
    <oc r="H27">
      <v>1.597</v>
    </oc>
    <nc r="H27"/>
  </rcc>
  <rcc rId="2463" sId="1" numFmtId="34">
    <oc r="G28">
      <v>3.6900000000000004</v>
    </oc>
    <nc r="G28"/>
  </rcc>
  <rcc rId="2464" sId="1" numFmtId="34">
    <oc r="E29">
      <v>0.83299999999999996</v>
    </oc>
    <nc r="E29"/>
  </rcc>
  <rcc rId="2465" sId="1">
    <oc r="G29">
      <f>56.628+94.008</f>
    </oc>
    <nc r="G29"/>
  </rcc>
  <rcc rId="2466" sId="1">
    <oc r="H29">
      <f>13.957+12.738</f>
    </oc>
    <nc r="H29"/>
  </rcc>
  <rcc rId="2467" sId="1" numFmtId="34">
    <oc r="G30">
      <v>12.813000000000001</v>
    </oc>
    <nc r="G30"/>
  </rcc>
  <rcc rId="2468" sId="1" numFmtId="34">
    <oc r="H30">
      <v>1.966</v>
    </oc>
    <nc r="H30"/>
  </rcc>
  <rcc rId="2469" sId="1" numFmtId="34">
    <oc r="E31">
      <v>6.431</v>
    </oc>
    <nc r="E31"/>
  </rcc>
  <rcc rId="2470" sId="1" numFmtId="34">
    <oc r="G31">
      <v>116.35599999999999</v>
    </oc>
    <nc r="G31"/>
  </rcc>
  <rcc rId="2471" sId="1" numFmtId="34">
    <oc r="H31">
      <v>38.28</v>
    </oc>
    <nc r="H31"/>
  </rcc>
  <rcc rId="2472" sId="1" numFmtId="34">
    <oc r="G32">
      <v>1.84</v>
    </oc>
    <nc r="G32"/>
  </rcc>
  <rcc rId="2473" sId="1" numFmtId="34">
    <oc r="H33">
      <v>1.2290000000000001</v>
    </oc>
    <nc r="H33"/>
  </rcc>
  <rcc rId="2474" sId="1" numFmtId="34">
    <oc r="G34">
      <v>7.9260000000000002</v>
    </oc>
    <nc r="G34"/>
  </rcc>
  <rcc rId="2475" sId="1" numFmtId="34">
    <oc r="H34">
      <v>2.6179999999999999</v>
    </oc>
    <nc r="H34"/>
  </rcc>
  <rcc rId="2476" sId="1" numFmtId="34">
    <oc r="G35">
      <v>2.4329999999999998</v>
    </oc>
    <nc r="G35"/>
  </rcc>
  <rcc rId="2477" sId="1" numFmtId="34">
    <oc r="G36">
      <v>3.3</v>
    </oc>
    <nc r="G36"/>
  </rcc>
  <rcc rId="2478" sId="1" numFmtId="34">
    <oc r="H36">
      <v>1.881</v>
    </oc>
    <nc r="H36"/>
  </rcc>
  <rcc rId="2479" sId="1" numFmtId="34">
    <oc r="H37">
      <v>2.2240000000000002</v>
    </oc>
    <nc r="H37"/>
  </rcc>
  <rcc rId="2480" sId="1" numFmtId="34">
    <oc r="E38">
      <v>6.33</v>
    </oc>
    <nc r="E38"/>
  </rcc>
  <rcc rId="2481" sId="1">
    <oc r="F38">
      <v>1.9870000000000001</v>
    </oc>
    <nc r="F38"/>
  </rcc>
  <rcc rId="2482" sId="1" numFmtId="34">
    <oc r="G38">
      <v>181.47200000000001</v>
    </oc>
    <nc r="G38"/>
  </rcc>
  <rcc rId="2483" sId="1" numFmtId="34">
    <oc r="H38">
      <v>56.143999999999998</v>
    </oc>
    <nc r="H38"/>
  </rcc>
  <rcc rId="2484" sId="1" numFmtId="34">
    <oc r="G39">
      <v>1.4570000000000001</v>
    </oc>
    <nc r="G39"/>
  </rcc>
  <rcc rId="2485" sId="1" numFmtId="34">
    <oc r="H39">
      <v>15.821</v>
    </oc>
    <nc r="H39"/>
  </rcc>
  <rcc rId="2486" sId="1" numFmtId="34">
    <oc r="H40">
      <v>7.4749999999999996</v>
    </oc>
    <nc r="H40"/>
  </rcc>
  <rcc rId="2487" sId="1" numFmtId="34">
    <oc r="H41">
      <v>6.4660000000000002</v>
    </oc>
    <nc r="H41"/>
  </rcc>
  <rcc rId="2488" sId="1" numFmtId="34">
    <oc r="H42">
      <v>2.1339999999999999</v>
    </oc>
    <nc r="H42"/>
  </rcc>
  <rcc rId="2489" sId="1" numFmtId="34">
    <oc r="G43">
      <v>3904.5360000000001</v>
    </oc>
    <nc r="G43"/>
  </rcc>
  <rcc rId="2490" sId="1" numFmtId="34">
    <oc r="H43">
      <v>6287.7430000000004</v>
    </oc>
    <nc r="H43"/>
  </rcc>
  <rcc rId="2491" sId="1">
    <oc r="E44">
      <v>0.51400000000000001</v>
    </oc>
    <nc r="E44"/>
  </rcc>
  <rcc rId="2492" sId="1">
    <oc r="F44">
      <v>1.19</v>
    </oc>
    <nc r="F44"/>
  </rcc>
  <rcc rId="2493" sId="1">
    <oc r="G44">
      <v>93.299000000000007</v>
    </oc>
    <nc r="G44"/>
  </rcc>
  <rcc rId="2494" sId="1">
    <oc r="H44">
      <v>48.719000000000001</v>
    </oc>
    <nc r="H44"/>
  </rcc>
  <rcc rId="2495" sId="1">
    <oc r="G45">
      <v>63.695</v>
    </oc>
    <nc r="G45"/>
  </rcc>
  <rcc rId="2496" sId="1">
    <oc r="H45">
      <v>116.17700000000001</v>
    </oc>
    <nc r="H45"/>
  </rcc>
  <rcc rId="2497" sId="1">
    <oc r="G46">
      <v>20.079000000000001</v>
    </oc>
    <nc r="G46"/>
  </rcc>
  <rcc rId="2498" sId="1">
    <oc r="H46">
      <v>26.596</v>
    </oc>
    <nc r="H46"/>
  </rcc>
  <rcc rId="2499" sId="1">
    <oc r="G47">
      <v>16.166</v>
    </oc>
    <nc r="G47"/>
  </rcc>
  <rcc rId="2500" sId="1">
    <oc r="H47">
      <v>35.771000000000001</v>
    </oc>
    <nc r="H47"/>
  </rcc>
  <rcc rId="2501" sId="1">
    <oc r="G48">
      <v>7.3</v>
    </oc>
    <nc r="G48"/>
  </rcc>
  <rcc rId="2502" sId="1">
    <oc r="E49">
      <v>6.242</v>
    </oc>
    <nc r="E49"/>
  </rcc>
  <rcc rId="2503" sId="1">
    <oc r="G50">
      <v>173.22</v>
    </oc>
    <nc r="G50"/>
  </rcc>
  <rcc rId="2504" sId="1">
    <oc r="H50">
      <v>36.366999999999997</v>
    </oc>
    <nc r="H50"/>
  </rcc>
  <rcc rId="2505" sId="1">
    <oc r="G51">
      <v>2.887</v>
    </oc>
    <nc r="G51"/>
  </rcc>
  <rcc rId="2506" sId="1">
    <oc r="H51">
      <v>5.2279999999999998</v>
    </oc>
    <nc r="H51"/>
  </rcc>
  <rcc rId="2507" sId="1">
    <oc r="G52">
      <v>19.513999999999999</v>
    </oc>
    <nc r="G52"/>
  </rcc>
  <rcc rId="2508" sId="1">
    <oc r="H52">
      <v>7.3070000000000004</v>
    </oc>
    <nc r="H52"/>
  </rcc>
  <rcc rId="2509" sId="1">
    <oc r="G53">
      <v>3.399</v>
    </oc>
    <nc r="G53"/>
  </rcc>
  <rcc rId="2510" sId="1">
    <oc r="G54">
      <v>1.37</v>
    </oc>
    <nc r="G54"/>
  </rcc>
  <rcc rId="2511" sId="1">
    <oc r="G55">
      <v>2.8679999999999999</v>
    </oc>
    <nc r="G55"/>
  </rcc>
  <rcc rId="2512" sId="1">
    <oc r="H55">
      <v>2.69</v>
    </oc>
    <nc r="H55"/>
  </rcc>
  <rcc rId="2513" sId="1">
    <oc r="G56">
      <v>95.947000000000003</v>
    </oc>
    <nc r="G56"/>
  </rcc>
  <rcc rId="2514" sId="1">
    <oc r="H56">
      <v>124.233</v>
    </oc>
    <nc r="H56"/>
  </rcc>
  <rcc rId="2515" sId="1">
    <oc r="H57">
      <v>1.593</v>
    </oc>
    <nc r="H57"/>
  </rcc>
  <rcc rId="2516" sId="1">
    <oc r="G58">
      <v>4.0140000000000002</v>
    </oc>
    <nc r="G58"/>
  </rcc>
  <rcc rId="2517" sId="1">
    <oc r="H58">
      <v>4.9829999999999997</v>
    </oc>
    <nc r="H58"/>
  </rcc>
  <rcc rId="2518" sId="1">
    <oc r="G59">
      <v>5.9109999999999996</v>
    </oc>
    <nc r="G59"/>
  </rcc>
  <rcc rId="2519" sId="1">
    <oc r="H59">
      <v>3.363</v>
    </oc>
    <nc r="H59"/>
  </rcc>
  <rcc rId="2520" sId="1">
    <oc r="H60">
      <v>0.54100000000000004</v>
    </oc>
    <nc r="H60"/>
  </rcc>
  <rcc rId="2521" sId="1">
    <oc r="G61">
      <v>1.1040000000000001</v>
    </oc>
    <nc r="G61"/>
  </rcc>
  <rcc rId="2522" sId="1">
    <oc r="G62">
      <v>27.529</v>
    </oc>
    <nc r="G62"/>
  </rcc>
  <rcc rId="2523" sId="1">
    <oc r="H62">
      <v>5.984</v>
    </oc>
    <nc r="H62"/>
  </rcc>
  <rcc rId="2524" sId="1">
    <oc r="G63">
      <v>84.305999999999997</v>
    </oc>
    <nc r="G63"/>
  </rcc>
  <rcc rId="2525" sId="1">
    <oc r="G64">
      <v>2.5430000000000001</v>
    </oc>
    <nc r="G64"/>
  </rcc>
  <rcc rId="2526" sId="1">
    <oc r="H65">
      <v>7.8979999999999997</v>
    </oc>
    <nc r="H65"/>
  </rcc>
  <rcc rId="2527" sId="1">
    <oc r="G66">
      <v>1.2</v>
    </oc>
    <nc r="G66"/>
  </rcc>
  <rcc rId="2528" sId="1">
    <oc r="H66">
      <v>1.385</v>
    </oc>
    <nc r="H66"/>
  </rcc>
  <rcc rId="2529" sId="1">
    <oc r="E67">
      <v>13.247</v>
    </oc>
    <nc r="E67"/>
  </rcc>
  <rcc rId="2530" sId="1">
    <oc r="G67">
      <v>347.55599999999998</v>
    </oc>
    <nc r="G67"/>
  </rcc>
  <rcc rId="2531" sId="1">
    <oc r="H67">
      <v>232.44800000000001</v>
    </oc>
    <nc r="H67"/>
  </rcc>
  <rcc rId="2532" sId="1">
    <oc r="G68">
      <v>1.1060000000000001</v>
    </oc>
    <nc r="G68"/>
  </rcc>
  <rcc rId="2533" sId="1">
    <oc r="E69">
      <v>3.9220000000000002</v>
    </oc>
    <nc r="E69"/>
  </rcc>
  <rcc rId="2534" sId="1">
    <oc r="H70">
      <v>1.38</v>
    </oc>
    <nc r="H70"/>
  </rcc>
  <rcc rId="2535" sId="1">
    <oc r="H71">
      <v>9.1750000000000007</v>
    </oc>
    <nc r="H71"/>
  </rcc>
  <rcc rId="2536" sId="1">
    <oc r="G72">
      <v>4.0209999999999999</v>
    </oc>
    <nc r="G72"/>
  </rcc>
  <rcc rId="2537" sId="1">
    <oc r="H72">
      <v>1.081</v>
    </oc>
    <nc r="H72"/>
  </rcc>
  <rcc rId="2538" sId="1">
    <oc r="G73">
      <v>3.6999999999999998E-2</v>
    </oc>
    <nc r="G73"/>
  </rcc>
  <rcc rId="2539" sId="1">
    <oc r="H73">
      <v>0.11600000000000001</v>
    </oc>
    <nc r="H73"/>
  </rcc>
  <rcc rId="2540" sId="1">
    <oc r="E74">
      <v>2.54</v>
    </oc>
    <nc r="E74"/>
  </rcc>
  <rcc rId="2541" sId="1">
    <oc r="G74">
      <v>8.1359999999999992</v>
    </oc>
    <nc r="G74"/>
  </rcc>
  <rcc rId="2542" sId="1">
    <oc r="H74">
      <v>47.431000000000047</v>
    </oc>
    <nc r="H74"/>
  </rcc>
  <rcc rId="2543" sId="1">
    <oc r="G75">
      <v>2.0139999999999998</v>
    </oc>
    <nc r="G75"/>
  </rcc>
  <rcc rId="2544" sId="1">
    <oc r="H75">
      <v>4.0599999999999996</v>
    </oc>
    <nc r="H75"/>
  </rcc>
  <rcc rId="2545" sId="1">
    <oc r="G76">
      <v>102.44199999999999</v>
    </oc>
    <nc r="G76"/>
  </rcc>
  <rcc rId="2546" sId="1">
    <oc r="H76">
      <v>99.959000000000003</v>
    </oc>
    <nc r="H76"/>
  </rcc>
  <rcc rId="2547" sId="1">
    <oc r="G77">
      <v>7.0629999999999997</v>
    </oc>
    <nc r="G77"/>
  </rcc>
  <rcc rId="2548" sId="1">
    <oc r="H77">
      <v>2.8149999999999999</v>
    </oc>
    <nc r="H77"/>
  </rcc>
  <rcc rId="2549" sId="1">
    <oc r="E78">
      <v>2.73</v>
    </oc>
    <nc r="E78"/>
  </rcc>
  <rcc rId="2550" sId="1">
    <oc r="H79">
      <v>0.752</v>
    </oc>
    <nc r="H79"/>
  </rcc>
  <rcc rId="2551" sId="1">
    <oc r="G80">
      <v>1.5760000000000001</v>
    </oc>
    <nc r="G80"/>
  </rcc>
  <rcc rId="2552" sId="1">
    <oc r="H80">
      <v>1.6</v>
    </oc>
    <nc r="H80"/>
  </rcc>
  <rcc rId="2553" sId="1">
    <oc r="E81">
      <v>1.8520000000000001</v>
    </oc>
    <nc r="E81"/>
  </rcc>
  <rcc rId="2554" sId="1">
    <oc r="H82">
      <v>1.8220000000000001</v>
    </oc>
    <nc r="H82"/>
  </rcc>
  <rcc rId="2555" sId="1">
    <oc r="G83">
      <v>1.5289999999999999</v>
    </oc>
    <nc r="G83"/>
  </rcc>
  <rcc rId="2556" sId="1">
    <oc r="H83">
      <v>0.15</v>
    </oc>
    <nc r="H83"/>
  </rcc>
  <rcc rId="2557" sId="1">
    <oc r="G84">
      <v>7.54</v>
    </oc>
    <nc r="G84"/>
  </rcc>
  <rcc rId="2558" sId="1" numFmtId="4">
    <oc r="H84">
      <v>6</v>
    </oc>
    <nc r="H84"/>
  </rcc>
  <rcc rId="2559" sId="1">
    <oc r="G85">
      <v>152.31299999999999</v>
    </oc>
    <nc r="G85"/>
  </rcc>
  <rcc rId="2560" sId="1">
    <oc r="H85">
      <v>0.879</v>
    </oc>
    <nc r="H85"/>
  </rcc>
  <rcc rId="2561" sId="1">
    <oc r="G86">
      <v>0.29899999999999999</v>
    </oc>
    <nc r="G86"/>
  </rcc>
  <rcc rId="2562" sId="1">
    <oc r="H86">
      <v>0.182</v>
    </oc>
    <nc r="H86"/>
  </rcc>
  <rcc rId="2563" sId="1">
    <oc r="H87">
      <v>5.54</v>
    </oc>
    <nc r="H87"/>
  </rcc>
  <rcc rId="2564" sId="1" numFmtId="4">
    <oc r="H88">
      <v>1.1000000000000001</v>
    </oc>
    <nc r="H88"/>
  </rcc>
  <rcc rId="2565" sId="1">
    <oc r="E89">
      <v>4.88</v>
    </oc>
    <nc r="E89"/>
  </rcc>
  <rcc rId="2566" sId="1">
    <oc r="H90">
      <v>0.92200000000000004</v>
    </oc>
    <nc r="H90"/>
  </rcc>
  <rcc rId="2567" sId="1">
    <oc r="H91">
      <v>2.1819999999999999</v>
    </oc>
    <nc r="H91"/>
  </rcc>
  <rcc rId="2568" sId="1">
    <oc r="H92">
      <v>1.796</v>
    </oc>
    <nc r="H92"/>
  </rcc>
  <rcc rId="2569" sId="1">
    <oc r="G93">
      <v>54.502000000000002</v>
    </oc>
    <nc r="G93"/>
  </rcc>
  <rcc rId="2570" sId="1">
    <oc r="E94">
      <v>82.563999999999993</v>
    </oc>
    <nc r="E94"/>
  </rcc>
  <rcc rId="2571" sId="1">
    <oc r="F94">
      <v>15.023</v>
    </oc>
    <nc r="F94"/>
  </rcc>
  <rcc rId="2572" sId="1">
    <oc r="G94">
      <v>23.98</v>
    </oc>
    <nc r="G94"/>
  </rcc>
  <rcc rId="2573" sId="1">
    <oc r="H95">
      <v>2.2639999999999998</v>
    </oc>
    <nc r="H95"/>
  </rcc>
  <rcc rId="2574" sId="1">
    <oc r="G96">
      <v>3.2269999999999999</v>
    </oc>
    <nc r="G96"/>
  </rcc>
  <rcc rId="2575" sId="1">
    <oc r="G97">
      <v>85.388000000000005</v>
    </oc>
    <nc r="G97"/>
  </rcc>
  <rcc rId="2576" sId="1">
    <oc r="H97">
      <v>91.328000000000003</v>
    </oc>
    <nc r="H97"/>
  </rcc>
  <rcc rId="2577" sId="1">
    <oc r="G98">
      <v>8.7739999999999991</v>
    </oc>
    <nc r="G98"/>
  </rcc>
  <rcc rId="2578" sId="1">
    <oc r="H98">
      <v>1.843</v>
    </oc>
    <nc r="H98"/>
  </rcc>
  <rcc rId="2579" sId="1">
    <oc r="G99">
      <v>2.1960000000000002</v>
    </oc>
    <nc r="G99"/>
  </rcc>
  <rcc rId="2580" sId="1">
    <oc r="H99">
      <v>2.492</v>
    </oc>
    <nc r="H99"/>
  </rcc>
  <rcc rId="2581" sId="1">
    <oc r="G100">
      <v>7.2569999999999997</v>
    </oc>
    <nc r="G100"/>
  </rcc>
  <rcc rId="2582" sId="1">
    <oc r="H100">
      <v>3.8109999999999999</v>
    </oc>
    <nc r="H100"/>
  </rcc>
  <rcc rId="2583" sId="1">
    <oc r="E101">
      <v>17.788999999999998</v>
    </oc>
    <nc r="E101"/>
  </rcc>
  <rcc rId="2584" sId="1">
    <oc r="G101">
      <v>50.51100000000001</v>
    </oc>
    <nc r="G101"/>
  </rcc>
  <rcc rId="2585" sId="1">
    <oc r="H101">
      <v>11.18</v>
    </oc>
    <nc r="H101"/>
  </rcc>
  <rcc rId="2586" sId="1">
    <oc r="G102">
      <f>3.296+40.625</f>
    </oc>
    <nc r="G102"/>
  </rcc>
  <rcc rId="2587" sId="1">
    <oc r="H102">
      <f>7.16+23.03</f>
    </oc>
    <nc r="H102"/>
  </rcc>
  <rcc rId="2588" sId="1">
    <oc r="G103">
      <v>14.117000000000001</v>
    </oc>
    <nc r="G103"/>
  </rcc>
  <rcc rId="2589" sId="1">
    <oc r="H103">
      <v>4.968</v>
    </oc>
    <nc r="H103"/>
  </rcc>
  <rcc rId="2590" sId="1">
    <oc r="F104">
      <v>3.532</v>
    </oc>
    <nc r="F104"/>
  </rcc>
  <rcc rId="2591" sId="1">
    <oc r="G104">
      <v>26.434000000000005</v>
    </oc>
    <nc r="G104"/>
  </rcc>
  <rcc rId="2592" sId="1">
    <oc r="H104">
      <v>3.1869999999999998</v>
    </oc>
    <nc r="H104"/>
  </rcc>
  <rcc rId="2593" sId="1">
    <oc r="G105">
      <v>3.3029999999999999</v>
    </oc>
    <nc r="G105"/>
  </rcc>
  <rcc rId="2594" sId="1">
    <oc r="H106">
      <v>1.401</v>
    </oc>
    <nc r="H106"/>
  </rcc>
  <rcc rId="2595" sId="1">
    <oc r="G107">
      <v>1.1200000000000001</v>
    </oc>
    <nc r="G107"/>
  </rcc>
  <rcc rId="2596" sId="1">
    <oc r="E108">
      <v>1.9410000000000001</v>
    </oc>
    <nc r="E108"/>
  </rcc>
  <rcc rId="2597" sId="1">
    <oc r="G108">
      <v>117.13200000000001</v>
    </oc>
    <nc r="G108"/>
  </rcc>
  <rcc rId="2598" sId="1">
    <oc r="H108">
      <v>38.213000000000001</v>
    </oc>
    <nc r="H108"/>
  </rcc>
  <rcc rId="2599" sId="1">
    <oc r="H109">
      <v>12.41</v>
    </oc>
    <nc r="H109"/>
  </rcc>
  <rcc rId="2600" sId="1">
    <oc r="H110">
      <v>3.1040000000000001</v>
    </oc>
    <nc r="H110"/>
  </rcc>
  <rcc rId="2601" sId="1">
    <oc r="H111">
      <v>2.9249999999999998</v>
    </oc>
    <nc r="H111"/>
  </rcc>
  <rcc rId="2602" sId="1">
    <oc r="H112">
      <v>4.6710000000000003</v>
    </oc>
    <nc r="H112"/>
  </rcc>
  <rcc rId="2603" sId="1">
    <oc r="G113">
      <v>7.6349999999999998</v>
    </oc>
    <nc r="G113"/>
  </rcc>
  <rcc rId="2604" sId="1">
    <oc r="H113">
      <v>7.8159999999999998</v>
    </oc>
    <nc r="H113"/>
  </rcc>
  <rcc rId="2605" sId="1">
    <oc r="G114">
      <v>3.0219999999999998</v>
    </oc>
    <nc r="G114"/>
  </rcc>
  <rcc rId="2606" sId="1">
    <oc r="H115">
      <v>1.5129999999999999</v>
    </oc>
    <nc r="H115"/>
  </rcc>
  <rcc rId="2607" sId="1">
    <oc r="H116">
      <v>3.1640000000000001</v>
    </oc>
    <nc r="H116"/>
  </rcc>
  <rcc rId="2608" sId="1">
    <oc r="F117">
      <v>3.403</v>
    </oc>
    <nc r="F117"/>
  </rcc>
  <rcc rId="2609" sId="1">
    <oc r="G117">
      <v>82.218999999999994</v>
    </oc>
    <nc r="G117"/>
  </rcc>
  <rcc rId="2610" sId="1">
    <oc r="H117">
      <v>67.558000000000007</v>
    </oc>
    <nc r="H117"/>
  </rcc>
  <rcc rId="2611" sId="1">
    <oc r="G118">
      <v>11.686999999999999</v>
    </oc>
    <nc r="G118"/>
  </rcc>
  <rcc rId="2612" sId="1">
    <oc r="G119">
      <v>1.855</v>
    </oc>
    <nc r="G119"/>
  </rcc>
  <rcc rId="2613" sId="1" numFmtId="34">
    <oc r="G120">
      <v>95.415000000000006</v>
    </oc>
    <nc r="G120"/>
  </rcc>
  <rcc rId="2614" sId="1" numFmtId="34">
    <oc r="E121">
      <v>3.694</v>
    </oc>
    <nc r="E121"/>
  </rcc>
  <rcc rId="2615" sId="1" numFmtId="34">
    <oc r="F121">
      <v>5.0960000000000001</v>
    </oc>
    <nc r="F121"/>
  </rcc>
  <rcc rId="2616" sId="1" numFmtId="34">
    <oc r="G121">
      <v>11.610999999999999</v>
    </oc>
    <nc r="G121"/>
  </rcc>
  <rcc rId="2617" sId="1" numFmtId="34">
    <oc r="H121">
      <v>6.7130000000000001</v>
    </oc>
    <nc r="H121"/>
  </rcc>
  <rcc rId="2618" sId="1" numFmtId="34">
    <oc r="H122">
      <v>3.677</v>
    </oc>
    <nc r="H122"/>
  </rcc>
  <rcc rId="2619" sId="1">
    <oc r="E124">
      <v>2014.01</v>
    </oc>
    <nc r="E124"/>
  </rcc>
  <rcc rId="2620" sId="1">
    <oc r="G125">
      <v>305.387</v>
    </oc>
    <nc r="G125"/>
  </rcc>
  <rcc rId="2621" sId="1">
    <oc r="E126">
      <v>8394.7649999999994</v>
    </oc>
    <nc r="E126"/>
  </rcc>
  <rcc rId="2622" sId="1">
    <oc r="G126">
      <v>1119.3130000000001</v>
    </oc>
    <nc r="G126"/>
  </rcc>
</revisions>
</file>

<file path=xl/revisions/revisionLog2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23" sId="1" numFmtId="19">
    <oc r="H2">
      <v>43525</v>
    </oc>
    <nc r="H2">
      <v>43556</v>
    </nc>
  </rcc>
  <rsnm rId="2624" sheetId="1" oldName="[03.19 Раскрытие об объеме фактического полезного отпуска электроэнергии и мощности апрель 2019.xlsx]03.19" newName="[03.19 Раскрытие об объеме фактического полезного отпуска электроэнергии и мощности апрель 2019.xlsx]04.19"/>
</revisions>
</file>

<file path=xl/revisions/revisionLog2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25" sId="1" numFmtId="34">
    <nc r="G15">
      <v>840.16700000000003</v>
    </nc>
  </rcc>
  <rcc rId="2626" sId="1" numFmtId="34">
    <nc r="H15">
      <v>16.128</v>
    </nc>
  </rcc>
  <rcc rId="2627" sId="1" numFmtId="34">
    <nc r="G14">
      <v>3.5230000000000001</v>
    </nc>
  </rcc>
  <rcc rId="2628" sId="1" numFmtId="34">
    <nc r="E16">
      <v>5.9470000000000001</v>
    </nc>
  </rcc>
  <rcc rId="2629" sId="1" numFmtId="34">
    <nc r="G17">
      <v>1.613</v>
    </nc>
  </rcc>
  <rcc rId="2630" sId="1" numFmtId="34">
    <nc r="H17">
      <v>2.0150000000000001</v>
    </nc>
  </rcc>
  <rcc rId="2631" sId="1" numFmtId="34">
    <nc r="H18">
      <v>14.647</v>
    </nc>
  </rcc>
  <rcc rId="2632" sId="1">
    <nc r="G52">
      <v>19.763999999999999</v>
    </nc>
  </rcc>
  <rcc rId="2633" sId="1">
    <nc r="H52">
      <v>7.1420000000000003</v>
    </nc>
  </rcc>
  <rcc rId="2634" sId="1">
    <nc r="G53">
      <v>3.4769999999999999</v>
    </nc>
  </rcc>
  <rcc rId="2635" sId="1">
    <nc r="G54">
      <v>1.3</v>
    </nc>
  </rcc>
  <rcc rId="2636" sId="1">
    <nc r="G51">
      <v>2.85</v>
    </nc>
  </rcc>
  <rcc rId="2637" sId="1">
    <nc r="H51">
      <v>5.335</v>
    </nc>
  </rcc>
  <rcc rId="2638" sId="1">
    <nc r="G50">
      <v>175.589</v>
    </nc>
  </rcc>
  <rcc rId="2639" sId="1">
    <nc r="H50">
      <v>38.369</v>
    </nc>
  </rcc>
  <rcv guid="{8743966E-23CA-4A3B-9E7E-E009BB5C14F3}" action="delete"/>
  <rdn rId="0" localSheetId="1" customView="1" name="Z_8743966E_23CA_4A3B_9E7E_E009BB5C14F3_.wvu.FilterData" hidden="1" oldHidden="1">
    <formula>'04.19'!$A$6:$N$126</formula>
    <oldFormula>'04.19'!$A$6:$N$125</oldFormula>
  </rdn>
  <rcv guid="{8743966E-23CA-4A3B-9E7E-E009BB5C14F3}" action="add"/>
</revisions>
</file>

<file path=xl/revisions/revisionLog2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41" sId="1">
    <nc r="E49">
      <v>6.2690000000000001</v>
    </nc>
  </rcc>
</revisions>
</file>

<file path=xl/revisions/revisionLog2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42" sId="1">
    <nc r="H95">
      <v>6.5590000000000002</v>
    </nc>
  </rcc>
  <rcc rId="2643" sId="1">
    <nc r="G96">
      <v>3.2389999999999999</v>
    </nc>
  </rcc>
  <rcc rId="2644" sId="1">
    <nc r="E94">
      <v>79.997</v>
    </nc>
  </rcc>
  <rcc rId="2645" sId="1">
    <nc r="F94">
      <v>14.111000000000001</v>
    </nc>
  </rcc>
  <rcc rId="2646" sId="1">
    <nc r="G94">
      <f>23.236+2.213</f>
    </nc>
  </rcc>
  <rcc rId="2647" sId="1">
    <oc r="G94">
      <f>23.236+2.213</f>
    </oc>
    <nc r="G94">
      <v>25.449000000000002</v>
    </nc>
  </rcc>
</revisions>
</file>

<file path=xl/revisions/revisionLog2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48" sId="1">
    <nc r="E126">
      <v>8026.8180000000002</v>
    </nc>
  </rcc>
  <rcc rId="2649" sId="1">
    <nc r="G126">
      <v>518.91099999999994</v>
    </nc>
  </rcc>
  <rcc rId="2650" sId="1" numFmtId="34">
    <nc r="G8">
      <v>723.3</v>
    </nc>
  </rcc>
  <rcv guid="{F755079D-780C-46DA-88FC-097E32E46902}" action="delete"/>
  <rdn rId="0" localSheetId="1" customView="1" name="Z_F755079D_780C_46DA_88FC_097E32E46902_.wvu.FilterData" hidden="1" oldHidden="1">
    <formula>'04.19'!$A$6:$N$126</formula>
    <oldFormula>'04.19'!$A$6:$N$125</oldFormula>
  </rdn>
  <rcv guid="{F755079D-780C-46DA-88FC-097E32E46902}" action="add"/>
</revisions>
</file>

<file path=xl/revisions/revisionLog2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52" sId="1" numFmtId="34">
    <nc r="E121">
      <v>3.7229999999999999</v>
    </nc>
  </rcc>
  <rcc rId="2653" sId="1" numFmtId="34">
    <nc r="F121">
      <v>5.0439999999999996</v>
    </nc>
  </rcc>
  <rcc rId="2654" sId="1" numFmtId="34">
    <nc r="G121">
      <v>11.582999999999998</v>
    </nc>
  </rcc>
  <rcc rId="2655" sId="1" numFmtId="34">
    <nc r="H121">
      <v>6.5220000000000002</v>
    </nc>
  </rcc>
  <rcc rId="2656" sId="1" numFmtId="34">
    <nc r="G120">
      <v>93.356999999999985</v>
    </nc>
  </rcc>
  <rcc rId="2657" sId="1" numFmtId="34">
    <nc r="H122">
      <v>3.4459999999999997</v>
    </nc>
  </rcc>
</revisions>
</file>

<file path=xl/revisions/revisionLog2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755079D-780C-46DA-88FC-097E32E46902}" action="delete"/>
  <rdn rId="0" localSheetId="1" customView="1" name="Z_F755079D_780C_46DA_88FC_097E32E46902_.wvu.FilterData" hidden="1" oldHidden="1">
    <formula>'04.19'!$A$6:$N$126</formula>
    <oldFormula>'04.19'!$A$6:$N$126</oldFormula>
  </rdn>
  <rcv guid="{F755079D-780C-46DA-88FC-097E32E46902}" action="add"/>
</revisions>
</file>

<file path=xl/revisions/revisionLog2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59" sId="1">
    <nc r="E124">
      <v>1855.2270000000001</v>
    </nc>
  </rcc>
</revisions>
</file>

<file path=xl/revisions/revisionLog2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60" sId="1" numFmtId="34">
    <nc r="E123">
      <v>35089.669000000002</v>
    </nc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06" start="0" length="0"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B107" start="0" length="0"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B108" start="0" length="0"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B109" start="0" length="0"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B110" start="0" length="0"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B111" start="0" length="0"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B112" start="0" length="0"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B105" start="0" length="0">
    <dxf>
      <border>
        <left style="medium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1" sqref="B112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</revisions>
</file>

<file path=xl/revisions/revisionLog2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61" sId="1">
    <nc r="G25">
      <v>1.5740000000000001</v>
    </nc>
  </rcc>
  <rcc rId="2662" sId="1" numFmtId="34">
    <nc r="H25">
      <v>0.83899999999999997</v>
    </nc>
  </rcc>
  <rcc rId="2663" sId="1" numFmtId="34">
    <nc r="H26">
      <v>4.452</v>
    </nc>
  </rcc>
  <rcc rId="2664" sId="1" numFmtId="34">
    <nc r="H27">
      <v>1.6619999999999999</v>
    </nc>
  </rcc>
  <rcc rId="2665" sId="1" numFmtId="34">
    <nc r="G28">
      <v>3.6070000000000002</v>
    </nc>
  </rcc>
  <rcc rId="2666" sId="1" numFmtId="34">
    <nc r="E29">
      <v>0.8</v>
    </nc>
  </rcc>
  <rfmt sheetId="1" sqref="E29" start="0" length="2147483647">
    <dxf>
      <font>
        <color rgb="FFFF0000"/>
      </font>
    </dxf>
  </rfmt>
  <rfmt sheetId="1" sqref="D29" start="0" length="2147483647">
    <dxf>
      <font>
        <color rgb="FFFF0000"/>
      </font>
    </dxf>
  </rfmt>
  <rcc rId="2667" sId="1" numFmtId="34">
    <nc r="G29">
      <v>143.12500000000009</v>
    </nc>
  </rcc>
  <rfmt sheetId="1" sqref="G29" start="0" length="2147483647">
    <dxf>
      <font>
        <color rgb="FFFF0000"/>
      </font>
    </dxf>
  </rfmt>
  <rfmt sheetId="1" sqref="A29:C29" start="0" length="2147483647">
    <dxf>
      <font>
        <color rgb="FFFF0000"/>
      </font>
    </dxf>
  </rfmt>
  <rcc rId="2668" sId="1" numFmtId="34">
    <nc r="H29">
      <v>24.862000000000002</v>
    </nc>
  </rcc>
  <rfmt sheetId="1" sqref="H29" start="0" length="2147483647">
    <dxf>
      <font>
        <color rgb="FFFF0000"/>
      </font>
    </dxf>
  </rfmt>
</revisions>
</file>

<file path=xl/revisions/revisionLog2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25:I29" start="0" length="2147483647">
    <dxf>
      <font>
        <color rgb="FFFF0000"/>
      </font>
    </dxf>
  </rfmt>
</revisions>
</file>

<file path=xl/revisions/revisionLog2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DDA866A-FD91-4A5F-8381-B3BB5AFFAEF6}" action="delete"/>
  <rdn rId="0" localSheetId="1" customView="1" name="Z_1DDA866A_FD91_4A5F_8381_B3BB5AFFAEF6_.wvu.FilterData" hidden="1" oldHidden="1">
    <formula>'04.19'!$A$6:$N$126</formula>
    <oldFormula>'04.19'!$A$6:$R$126</oldFormula>
  </rdn>
  <rcv guid="{1DDA866A-FD91-4A5F-8381-B3BB5AFFAEF6}" action="add"/>
</revisions>
</file>

<file path=xl/revisions/revisionLog2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70" sId="1" numFmtId="34">
    <nc r="G20">
      <v>1.82</v>
    </nc>
  </rcc>
  <rcc rId="2671" sId="1" numFmtId="34">
    <nc r="H20">
      <v>10.065</v>
    </nc>
  </rcc>
</revisions>
</file>

<file path=xl/revisions/revisionLog2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72" sId="1" numFmtId="34">
    <nc r="G19">
      <v>591.55899999999997</v>
    </nc>
  </rcc>
</revisions>
</file>

<file path=xl/revisions/revisionLog2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73" sId="1" numFmtId="34">
    <nc r="H22">
      <v>9.1379999999999999</v>
    </nc>
  </rcc>
  <rcc rId="2674" sId="1" numFmtId="34">
    <nc r="G22">
      <v>10.053000000000001</v>
    </nc>
  </rcc>
  <rcc rId="2675" sId="1" numFmtId="34">
    <nc r="G23">
      <v>3.5550000000000002</v>
    </nc>
  </rcc>
  <rcc rId="2676" sId="1" numFmtId="34">
    <nc r="E23">
      <v>9.3629999999999995</v>
    </nc>
  </rcc>
  <rcc rId="2677" sId="1" numFmtId="34">
    <nc r="E24">
      <v>11.21</v>
    </nc>
  </rcc>
</revisions>
</file>

<file path=xl/revisions/revisionLog2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78" sId="1" numFmtId="34">
    <nc r="E38">
      <v>6.8220000000000001</v>
    </nc>
  </rcc>
  <rcc rId="2679" sId="1">
    <nc r="F38">
      <v>1.9510000000000001</v>
    </nc>
  </rcc>
  <rcc rId="2680" sId="1" numFmtId="34">
    <nc r="H38">
      <v>53.722000000000001</v>
    </nc>
  </rcc>
  <rcc rId="2681" sId="1" numFmtId="34">
    <nc r="G38">
      <v>180.29300000000001</v>
    </nc>
  </rcc>
  <rcc rId="2682" sId="1" numFmtId="34">
    <nc r="H33">
      <v>1.2270000000000001</v>
    </nc>
  </rcc>
  <rcc rId="2683" sId="1" numFmtId="34">
    <nc r="E31">
      <v>6.4569999999999999</v>
    </nc>
  </rcc>
  <rcc rId="2684" sId="1" numFmtId="34">
    <nc r="H31">
      <v>37.941000000000003</v>
    </nc>
  </rcc>
  <rcc rId="2685" sId="1" numFmtId="34">
    <nc r="G31">
      <v>108.928</v>
    </nc>
  </rcc>
  <rcc rId="2686" sId="1" numFmtId="34">
    <nc r="G32">
      <v>1.843</v>
    </nc>
  </rcc>
  <rcc rId="2687" sId="1" numFmtId="34">
    <nc r="H36">
      <v>1.86</v>
    </nc>
  </rcc>
  <rcc rId="2688" sId="1" numFmtId="34">
    <nc r="G36">
      <v>3.2160000000000002</v>
    </nc>
  </rcc>
  <rcc rId="2689" sId="1" numFmtId="34">
    <nc r="G34">
      <v>7.7809999999999997</v>
    </nc>
  </rcc>
  <rcc rId="2690" sId="1" numFmtId="34">
    <nc r="H34">
      <v>2.6309999999999998</v>
    </nc>
  </rcc>
  <rcc rId="2691" sId="1" numFmtId="34">
    <nc r="G35">
      <v>2.444</v>
    </nc>
  </rcc>
  <rcc rId="2692" sId="1" numFmtId="34">
    <nc r="H37">
      <v>2.1579999999999999</v>
    </nc>
  </rcc>
  <rcc rId="2693" sId="1" numFmtId="34">
    <nc r="H30">
      <v>2.0539999999999998</v>
    </nc>
  </rcc>
  <rcc rId="2694" sId="1" numFmtId="34">
    <nc r="G30">
      <v>13.289</v>
    </nc>
  </rcc>
</revisions>
</file>

<file path=xl/revisions/revisionLog2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755079D-780C-46DA-88FC-097E32E46902}" action="delete"/>
  <rdn rId="0" localSheetId="1" customView="1" name="Z_F755079D_780C_46DA_88FC_097E32E46902_.wvu.FilterData" hidden="1" oldHidden="1">
    <formula>'04.19'!$A$6:$N$126</formula>
    <oldFormula>'04.19'!$A$6:$N$126</oldFormula>
  </rdn>
  <rcv guid="{F755079D-780C-46DA-88FC-097E32E46902}" action="add"/>
</revisions>
</file>

<file path=xl/revisions/revisionLog2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96" sId="1">
    <nc r="A127">
      <v>119</v>
    </nc>
  </rcc>
  <rcc rId="2697" sId="1">
    <nc r="A128">
      <v>120</v>
    </nc>
  </rcc>
  <rcc rId="2698" sId="1">
    <nc r="A129">
      <v>121</v>
    </nc>
  </rcc>
  <rcc rId="2699" sId="1">
    <nc r="B127" t="inlineStr">
      <is>
        <t>Курская область</t>
      </is>
    </nc>
  </rcc>
  <rcc rId="2700" sId="1">
    <nc r="B128" t="inlineStr">
      <is>
        <t>Курская область</t>
      </is>
    </nc>
  </rcc>
  <rcc rId="2701" sId="1">
    <nc r="B129" t="inlineStr">
      <is>
        <t>Курская область</t>
      </is>
    </nc>
  </rcc>
  <rfmt sheetId="1" sqref="A127:A129" start="0" length="0">
    <dxf>
      <border>
        <left style="thin">
          <color indexed="64"/>
        </left>
      </border>
    </dxf>
  </rfmt>
  <rfmt sheetId="1" sqref="A127:N127" start="0" length="0">
    <dxf>
      <border>
        <top style="thin">
          <color indexed="64"/>
        </top>
      </border>
    </dxf>
  </rfmt>
  <rfmt sheetId="1" sqref="N127:N129" start="0" length="0">
    <dxf>
      <border>
        <right style="thin">
          <color indexed="64"/>
        </right>
      </border>
    </dxf>
  </rfmt>
  <rfmt sheetId="1" sqref="A129:N129" start="0" length="0">
    <dxf>
      <border>
        <bottom style="thin">
          <color indexed="64"/>
        </bottom>
      </border>
    </dxf>
  </rfmt>
  <rfmt sheetId="1" sqref="A127:N12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A127:A129" start="0" length="0">
    <dxf>
      <border>
        <left style="medium">
          <color indexed="64"/>
        </left>
      </border>
    </dxf>
  </rfmt>
  <rfmt sheetId="1" sqref="A127:N127" start="0" length="0">
    <dxf>
      <border>
        <top style="medium">
          <color indexed="64"/>
        </top>
      </border>
    </dxf>
  </rfmt>
  <rfmt sheetId="1" sqref="N127:N129" start="0" length="0">
    <dxf>
      <border>
        <right style="medium">
          <color indexed="64"/>
        </right>
      </border>
    </dxf>
  </rfmt>
  <rfmt sheetId="1" sqref="A129:N129" start="0" length="0">
    <dxf>
      <border>
        <bottom style="medium">
          <color indexed="64"/>
        </bottom>
      </border>
    </dxf>
  </rfmt>
  <rcc rId="2702" sId="1">
    <nc r="D127">
      <f>SUM(E127:H127)</f>
    </nc>
  </rcc>
  <rcc rId="2703" sId="1">
    <nc r="D128">
      <f>SUM(E128:H128)</f>
    </nc>
  </rcc>
  <rcc rId="2704" sId="1">
    <nc r="D129">
      <f>SUM(E129:H129)</f>
    </nc>
  </rcc>
  <rfmt sheetId="1" sqref="D127:D129">
    <dxf>
      <numFmt numFmtId="35" formatCode="_-* #,##0.00\ _₽_-;\-* #,##0.00\ _₽_-;_-* &quot;-&quot;??\ _₽_-;_-@_-"/>
    </dxf>
  </rfmt>
</revisions>
</file>

<file path=xl/revisions/revisionLog2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05" sId="1">
    <nc r="H99">
      <v>2.9769999999999999</v>
    </nc>
  </rcc>
  <rcc rId="2706" sId="1">
    <nc r="G99">
      <v>9.468</v>
    </nc>
  </rcc>
  <rcc rId="2707" sId="1">
    <nc r="H97">
      <v>236.762</v>
    </nc>
  </rcc>
  <rcc rId="2708" sId="1">
    <nc r="G97">
      <v>154.31800000000001</v>
    </nc>
  </rcc>
  <rcc rId="2709" sId="1">
    <nc r="G98">
      <v>8.73</v>
    </nc>
  </rcc>
  <rcc rId="2710" sId="1">
    <nc r="H98">
      <v>1.2430000000000001</v>
    </nc>
  </rcc>
  <rrc rId="2711" sId="1" ref="A100:XFD100" action="insertRow"/>
  <rcc rId="2712" sId="1" odxf="1" dxf="1">
    <nc r="B100" t="inlineStr">
      <is>
        <t>Саратовская область</t>
      </is>
    </nc>
    <odxf>
      <border outline="0">
        <bottom/>
      </border>
    </odxf>
    <ndxf>
      <border outline="0">
        <bottom style="thin">
          <color indexed="64"/>
        </bottom>
      </border>
    </ndxf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9" sId="1">
    <nc r="H116">
      <v>3.516</v>
    </nc>
  </rcc>
  <rcc rId="910" sId="1">
    <nc r="N116">
      <v>5.1180000000000002E-3</v>
    </nc>
  </rcc>
  <rcc rId="911" sId="1">
    <nc r="G115">
      <v>10.564</v>
    </nc>
  </rcc>
  <rcc rId="912" sId="1">
    <nc r="M115">
      <v>1.549E-2</v>
    </nc>
  </rcc>
  <rcc rId="913" sId="1">
    <nc r="F114">
      <v>3.254</v>
    </nc>
  </rcc>
  <rcc rId="914" sId="1">
    <nc r="L114">
      <v>4.594E-3</v>
    </nc>
  </rcc>
  <rcc rId="915" sId="1">
    <nc r="G114">
      <v>90.632000000000005</v>
    </nc>
  </rcc>
  <rcc rId="916" sId="1">
    <nc r="M114">
      <v>129251</v>
    </nc>
  </rcc>
  <rcc rId="917" sId="1">
    <nc r="H114">
      <v>66.938000000000002</v>
    </nc>
  </rcc>
  <rcc rId="918" sId="1">
    <nc r="N114">
      <v>9.6530000000000005E-2</v>
    </nc>
  </rcc>
</revisions>
</file>

<file path=xl/revisions/revisionLog2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13" sId="1">
    <nc r="C100" t="inlineStr">
      <is>
        <t>ПАО "МРСК Волги"</t>
      </is>
    </nc>
  </rcc>
  <rcc rId="2714" sId="1">
    <nc r="D100">
      <f>SUM(E100:I100)</f>
    </nc>
  </rcc>
  <rcc rId="2715" sId="1">
    <nc r="H100">
      <v>5.923</v>
    </nc>
  </rcc>
  <rcc rId="2716" sId="1">
    <nc r="G100">
      <v>8.5419999999999998</v>
    </nc>
  </rcc>
</revisions>
</file>

<file path=xl/revisions/revisionLog2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17" sId="1">
    <nc r="E44">
      <v>0.51300000000000001</v>
    </nc>
  </rcc>
  <rcc rId="2718" sId="1">
    <nc r="F44">
      <v>1.113</v>
    </nc>
  </rcc>
  <rcc rId="2719" sId="1">
    <nc r="G44">
      <v>91.992999999999995</v>
    </nc>
  </rcc>
  <rcc rId="2720" sId="1">
    <nc r="H44">
      <v>46.735999999999997</v>
    </nc>
  </rcc>
  <rcc rId="2721" sId="1">
    <nc r="G45">
      <v>57.993000000000002</v>
    </nc>
  </rcc>
  <rcc rId="2722" sId="1">
    <nc r="H46">
      <v>25.369</v>
    </nc>
  </rcc>
  <rcc rId="2723" sId="1">
    <nc r="H45">
      <v>114.574</v>
    </nc>
  </rcc>
  <rcc rId="2724" sId="1">
    <nc r="G46">
      <v>20.916</v>
    </nc>
  </rcc>
  <rcc rId="2725" sId="1">
    <nc r="G47">
      <v>16.113</v>
    </nc>
  </rcc>
  <rcc rId="2726" sId="1">
    <nc r="G48">
      <v>7.0119999999999996</v>
    </nc>
  </rcc>
  <rcc rId="2727" sId="1">
    <nc r="H47">
      <v>35.148000000000003</v>
    </nc>
  </rcc>
  <rcv guid="{8743966E-23CA-4A3B-9E7E-E009BB5C14F3}" action="delete"/>
  <rdn rId="0" localSheetId="1" customView="1" name="Z_8743966E_23CA_4A3B_9E7E_E009BB5C14F3_.wvu.FilterData" hidden="1" oldHidden="1">
    <formula>'04.19'!$A$6:$N$130</formula>
    <oldFormula>'04.19'!$A$6:$N$127</oldFormula>
  </rdn>
  <rcv guid="{8743966E-23CA-4A3B-9E7E-E009BB5C14F3}" action="add"/>
</revisions>
</file>

<file path=xl/revisions/revisionLog2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29" sId="1">
    <nc r="G101">
      <v>7.7359999999999998</v>
    </nc>
  </rcc>
  <rcc rId="2730" sId="1">
    <nc r="H101">
      <v>4.5049999999999999</v>
    </nc>
  </rcc>
</revisions>
</file>

<file path=xl/revisions/revisionLog2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31" sId="1">
    <nc r="G126">
      <v>320.738</v>
    </nc>
  </rcc>
</revisions>
</file>

<file path=xl/revisions/revisionLog2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32" sId="1">
    <oc r="G50">
      <v>175.589</v>
    </oc>
    <nc r="G50">
      <v>175.58600000000001</v>
    </nc>
  </rcc>
</revisions>
</file>

<file path=xl/revisions/revisionLog2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33" sId="1">
    <oc r="D60">
      <f>SUM(E60:I60)</f>
    </oc>
    <nc r="D60">
      <f>SUM(E60:I60)</f>
    </nc>
  </rcc>
  <rdn rId="0" localSheetId="1" customView="1" name="Z_0263628D_0586_4811_8C76_91EE8485C8FC_.wvu.FilterData" hidden="1" oldHidden="1">
    <formula>'04.19'!$A$6:$N$127</formula>
  </rdn>
  <rcv guid="{0263628D-0586-4811-8C76-91EE8485C8FC}" action="add"/>
</revisions>
</file>

<file path=xl/revisions/revisionLog2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35" sId="1">
    <nc r="H107">
      <v>1.4159999999999999</v>
    </nc>
  </rcc>
  <rcc rId="2736" sId="1">
    <nc r="G104">
      <v>13.818999999999999</v>
    </nc>
  </rcc>
  <rcc rId="2737" sId="1">
    <nc r="H104">
      <v>4.9270000000000005</v>
    </nc>
  </rcc>
  <rcc rId="2738" sId="1">
    <nc r="F105">
      <v>3.4119999999999999</v>
    </nc>
  </rcc>
  <rcc rId="2739" sId="1">
    <nc r="G105">
      <v>24.82</v>
    </nc>
  </rcc>
  <rcc rId="2740" sId="1">
    <nc r="H105">
      <v>3.1859999999999999</v>
    </nc>
  </rcc>
  <rcc rId="2741" sId="1">
    <nc r="G103">
      <v>39.500000000000007</v>
    </nc>
  </rcc>
  <rcc rId="2742" sId="1">
    <nc r="H103">
      <v>22.692000000000004</v>
    </nc>
  </rcc>
  <rcc rId="2743" sId="1">
    <nc r="G106">
      <v>3.2090000000000001</v>
    </nc>
  </rcc>
</revisions>
</file>

<file path=xl/revisions/revisionLog28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44" sId="1">
    <nc r="E102">
      <v>17.254000000000001</v>
    </nc>
  </rcc>
  <rcc rId="2745" sId="1">
    <nc r="G102">
      <v>48.599000000000004</v>
    </nc>
  </rcc>
  <rcc rId="2746" sId="1">
    <nc r="H102">
      <v>10.526999999999999</v>
    </nc>
  </rcc>
</revisions>
</file>

<file path=xl/revisions/revisionLog28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47" sId="1">
    <oc r="H103">
      <v>22.692000000000004</v>
    </oc>
    <nc r="H103">
      <f>22.692+6.777</f>
    </nc>
  </rcc>
</revisions>
</file>

<file path=xl/revisions/revisionLog28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48" sId="1">
    <nc r="G108">
      <v>1.08</v>
    </nc>
  </rcc>
  <rcc rId="2749" sId="1">
    <oc r="G103">
      <v>39.500000000000007</v>
    </oc>
    <nc r="G103">
      <f>39.5+3.58</f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9" sId="1">
    <nc r="G102">
      <v>3.1139999999999999</v>
    </nc>
  </rcc>
  <rcc rId="920" sId="1">
    <nc r="E98">
      <v>16.696999999999999</v>
    </nc>
  </rcc>
  <rcc rId="921" sId="1">
    <nc r="G98">
      <v>49.533999999999999</v>
    </nc>
  </rcc>
  <rcc rId="922" sId="1">
    <nc r="H98">
      <v>10.981000000000002</v>
    </nc>
  </rcc>
  <rcc rId="923" sId="1">
    <nc r="G99">
      <v>37.039000000000001</v>
    </nc>
  </rcc>
</revisions>
</file>

<file path=xl/revisions/revisionLog29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50" sId="1">
    <nc r="G55">
      <v>2.0550000000000002</v>
    </nc>
  </rcc>
  <rcc rId="2751" sId="1">
    <nc r="H55">
      <v>2.4529999999999998</v>
    </nc>
  </rcc>
  <rcc rId="2752" sId="1">
    <nc r="G56">
      <v>95.058782019999995</v>
    </nc>
  </rcc>
  <rcc rId="2753" sId="1">
    <nc r="H56">
      <v>122.907</v>
    </nc>
  </rcc>
  <rcc rId="2754" sId="1">
    <nc r="H57">
      <v>1.599</v>
    </nc>
  </rcc>
  <rcc rId="2755" sId="1">
    <nc r="G58">
      <v>3.98</v>
    </nc>
  </rcc>
  <rcc rId="2756" sId="1">
    <nc r="H58">
      <v>4.9790000000000001</v>
    </nc>
  </rcc>
  <rcc rId="2757" sId="1">
    <nc r="G59">
      <v>6.0170000000000003</v>
    </nc>
  </rcc>
  <rcc rId="2758" sId="1">
    <nc r="H59">
      <v>3.6459999999999999</v>
    </nc>
  </rcc>
  <rcc rId="2759" sId="1">
    <nc r="H60">
      <v>0.89800000000000002</v>
    </nc>
  </rcc>
  <rcc rId="2760" sId="1">
    <nc r="G61">
      <v>1.153</v>
    </nc>
  </rcc>
  <rcc rId="2761" sId="1">
    <nc r="G62">
      <v>15.67</v>
    </nc>
  </rcc>
  <rcc rId="2762" sId="1">
    <nc r="H62">
      <v>6.1379999999999999</v>
    </nc>
  </rcc>
  <rcc rId="2763" sId="1">
    <nc r="G63">
      <v>87.51</v>
    </nc>
  </rcc>
  <rcc rId="2764" sId="1">
    <nc r="G64">
      <v>2.5289999999999999</v>
    </nc>
  </rcc>
  <rcc rId="2765" sId="1">
    <nc r="H65">
      <v>7.8150000000000004</v>
    </nc>
  </rcc>
  <rcc rId="2766" sId="1">
    <nc r="G66">
      <v>1.5</v>
    </nc>
  </rcc>
  <rcc rId="2767" sId="1">
    <nc r="H66">
      <v>1.538</v>
    </nc>
  </rcc>
  <rcc rId="2768" sId="1">
    <nc r="E67">
      <v>9.8140000000000001</v>
    </nc>
  </rcc>
  <rcc rId="2769" sId="1">
    <nc r="G67">
      <v>356.173</v>
    </nc>
  </rcc>
  <rcc rId="2770" sId="1">
    <nc r="H67">
      <v>242.994</v>
    </nc>
  </rcc>
  <rcc rId="2771" sId="1">
    <nc r="G68">
      <v>1.9350000000000001</v>
    </nc>
  </rcc>
  <rcc rId="2772" sId="1">
    <nc r="E69">
      <v>1.877</v>
    </nc>
  </rcc>
  <rcc rId="2773" sId="1">
    <nc r="H69">
      <v>1.913</v>
    </nc>
  </rcc>
  <rcc rId="2774" sId="1">
    <nc r="H70">
      <v>1.331</v>
    </nc>
  </rcc>
  <rcc rId="2775" sId="1">
    <nc r="H71">
      <v>9.4220000000000006</v>
    </nc>
  </rcc>
  <rfmt sheetId="1" sqref="E55:I71">
    <dxf>
      <numFmt numFmtId="171" formatCode="0.0"/>
    </dxf>
  </rfmt>
  <rfmt sheetId="1" sqref="E55:I71">
    <dxf>
      <numFmt numFmtId="1" formatCode="0"/>
    </dxf>
  </rfmt>
  <rfmt sheetId="1" sqref="E55:I71">
    <dxf>
      <numFmt numFmtId="171" formatCode="0.0"/>
    </dxf>
  </rfmt>
  <rfmt sheetId="1" sqref="E55:I71">
    <dxf>
      <numFmt numFmtId="2" formatCode="0.00"/>
    </dxf>
  </rfmt>
  <rfmt sheetId="1" sqref="E55:I71">
    <dxf>
      <numFmt numFmtId="169" formatCode="0.000"/>
    </dxf>
  </rfmt>
  <rcv guid="{0263628D-0586-4811-8C76-91EE8485C8FC}" action="delete"/>
  <rdn rId="0" localSheetId="1" customView="1" name="Z_0263628D_0586_4811_8C76_91EE8485C8FC_.wvu.FilterData" hidden="1" oldHidden="1">
    <formula>'04.19'!$A$6:$N$130</formula>
    <oldFormula>'04.19'!$A$6:$N$127</oldFormula>
  </rdn>
  <rcv guid="{0263628D-0586-4811-8C76-91EE8485C8FC}" action="add"/>
</revisions>
</file>

<file path=xl/revisions/revisionLog2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G25" start="0" length="2147483647">
    <dxf>
      <font>
        <color auto="1"/>
      </font>
    </dxf>
  </rfmt>
  <rfmt sheetId="1" sqref="H25" start="0" length="2147483647">
    <dxf>
      <font>
        <color auto="1"/>
      </font>
    </dxf>
  </rfmt>
  <rfmt sheetId="1" sqref="H26" start="0" length="2147483647">
    <dxf>
      <font>
        <color auto="1"/>
      </font>
    </dxf>
  </rfmt>
  <rfmt sheetId="1" sqref="A25:D26" start="0" length="2147483647">
    <dxf>
      <font>
        <color auto="1"/>
      </font>
    </dxf>
  </rfmt>
</revisions>
</file>

<file path=xl/revisions/revisionLog29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27:D27" start="0" length="2147483647">
    <dxf>
      <font>
        <color auto="1"/>
      </font>
    </dxf>
  </rfmt>
  <rfmt sheetId="1" sqref="H27" start="0" length="2147483647">
    <dxf>
      <font>
        <color auto="1"/>
      </font>
    </dxf>
  </rfmt>
</revisions>
</file>

<file path=xl/revisions/revisionLog29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27:H28" start="0" length="2147483647">
    <dxf>
      <font>
        <color auto="1"/>
      </font>
    </dxf>
  </rfmt>
</revisions>
</file>

<file path=xl/revisions/revisionLog29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77" sId="1" numFmtId="34">
    <oc r="E29">
      <v>0.8</v>
    </oc>
    <nc r="E29">
      <v>0.67200000000000004</v>
    </nc>
  </rcc>
  <rfmt sheetId="1" sqref="E29" start="0" length="2147483647">
    <dxf>
      <font>
        <color auto="1"/>
      </font>
    </dxf>
  </rfmt>
  <rcc rId="2778" sId="1" numFmtId="34">
    <oc r="G29">
      <v>143.12500000000009</v>
    </oc>
    <nc r="G29">
      <v>143.62400000000005</v>
    </nc>
  </rcc>
  <rfmt sheetId="1" sqref="G29" start="0" length="2147483647">
    <dxf>
      <font>
        <color auto="1"/>
      </font>
    </dxf>
  </rfmt>
  <rfmt sheetId="1" sqref="A28:H29" start="0" length="2147483647">
    <dxf>
      <font>
        <color auto="1"/>
      </font>
    </dxf>
  </rfmt>
</revisions>
</file>

<file path=xl/revisions/revisionLog29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79" sId="1">
    <nc r="C128" t="inlineStr">
      <is>
        <t>ООО "Электроснабжение"</t>
      </is>
    </nc>
  </rcc>
  <rcc rId="2780" sId="1">
    <nc r="C129" t="inlineStr">
      <is>
        <t>Филиал ПАО "МРСК Центра" - "Курскэнерго"</t>
      </is>
    </nc>
  </rcc>
  <rcc rId="2781" sId="1">
    <nc r="C130" t="inlineStr">
      <is>
        <t>АО "Курские электрические сети"</t>
      </is>
    </nc>
  </rcc>
  <rcc rId="2782" sId="1">
    <nc r="E128">
      <v>2.6789999999999998</v>
    </nc>
  </rcc>
  <rcc rId="2783" sId="1">
    <nc r="G129">
      <v>7.2170000000000005</v>
    </nc>
  </rcc>
  <rcc rId="2784" sId="1">
    <nc r="H129">
      <v>10.979000000000003</v>
    </nc>
  </rcc>
  <rcc rId="2785" sId="1">
    <nc r="G130">
      <v>55.142000000000003</v>
    </nc>
  </rcc>
  <rcc rId="2786" sId="1">
    <nc r="H130">
      <v>33.209000000000003</v>
    </nc>
  </rcc>
  <rfmt sheetId="1" sqref="D128:D130">
    <dxf>
      <numFmt numFmtId="166" formatCode="_-* #,##0.000\ _₽_-;\-* #,##0.000\ _₽_-;_-* &quot;-&quot;??\ _₽_-;_-@_-"/>
    </dxf>
  </rfmt>
  <rfmt sheetId="1" sqref="D128:D130">
    <dxf>
      <numFmt numFmtId="171" formatCode="_-* #,##0.0000\ _₽_-;\-* #,##0.0000\ _₽_-;_-* &quot;-&quot;??\ _₽_-;_-@_-"/>
    </dxf>
  </rfmt>
  <rfmt sheetId="1" sqref="D128:D130">
    <dxf>
      <numFmt numFmtId="166" formatCode="_-* #,##0.000\ _₽_-;\-* #,##0.000\ _₽_-;_-* &quot;-&quot;??\ _₽_-;_-@_-"/>
    </dxf>
  </rfmt>
</revisions>
</file>

<file path=xl/revisions/revisionLog29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87" sId="1">
    <nc r="G118">
      <v>82.474000000000004</v>
    </nc>
  </rcc>
  <rcc rId="2788" sId="1">
    <nc r="F118">
      <v>3.2320000000000002</v>
    </nc>
  </rcc>
  <rcc rId="2789" sId="1">
    <nc r="H118">
      <v>66.736999999999995</v>
    </nc>
  </rcc>
  <rcc rId="2790" sId="1">
    <nc r="G119">
      <v>11.685</v>
    </nc>
  </rcc>
  <rcc rId="2791" sId="1">
    <nc r="G120">
      <v>2.0470000000000002</v>
    </nc>
  </rcc>
  <rcv guid="{C0CF3ACC-3AE9-4409-B990-CE55F540B641}" action="delete"/>
  <rdn rId="0" localSheetId="1" customView="1" name="Z_C0CF3ACC_3AE9_4409_B990_CE55F540B641_.wvu.FilterData" hidden="1" oldHidden="1">
    <formula>'04.19'!$A$6:$N$130</formula>
    <oldFormula>'04.19'!$A$6:$N$118</oldFormula>
  </rdn>
  <rcv guid="{C0CF3ACC-3AE9-4409-B990-CE55F540B641}" action="add"/>
</revisions>
</file>

<file path=xl/revisions/revisionLog29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93" sId="1" numFmtId="34">
    <oc r="G8">
      <v>723.3</v>
    </oc>
    <nc r="G8">
      <v>729.26499999999999</v>
    </nc>
  </rcc>
  <rcc rId="2794" sId="1" numFmtId="34">
    <nc r="H8">
      <v>1.641</v>
    </nc>
  </rcc>
  <rcc rId="2795" sId="1" numFmtId="34">
    <nc r="E9">
      <v>2.0910000000000002</v>
    </nc>
  </rcc>
  <rcc rId="2796" sId="1" numFmtId="34">
    <nc r="H9">
      <v>11.433</v>
    </nc>
  </rcc>
  <rcc rId="2797" sId="1" numFmtId="34">
    <nc r="G9">
      <v>1.24</v>
    </nc>
  </rcc>
  <rcc rId="2798" sId="1" numFmtId="34">
    <nc r="G10">
      <v>1.099</v>
    </nc>
  </rcc>
  <rcc rId="2799" sId="1" numFmtId="34">
    <nc r="H11">
      <v>0.63600000000000001</v>
    </nc>
  </rcc>
  <rcc rId="2800" sId="1" numFmtId="34">
    <nc r="G11">
      <v>7.9660000000000002</v>
    </nc>
  </rcc>
  <rcc rId="2801" sId="1" numFmtId="34">
    <nc r="H12">
      <v>3.1749999999999998</v>
    </nc>
  </rcc>
</revisions>
</file>

<file path=xl/revisions/revisionLog29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02" sId="1" numFmtId="34">
    <nc r="G39">
      <v>1.423</v>
    </nc>
  </rcc>
  <rcc rId="2803" sId="1" numFmtId="34">
    <nc r="H41">
      <v>6.5129999999999999</v>
    </nc>
  </rcc>
  <rcc rId="2804" sId="1" numFmtId="34">
    <nc r="H39">
      <v>15.715</v>
    </nc>
  </rcc>
  <rcc rId="2805" sId="1" numFmtId="34">
    <nc r="H40">
      <v>4.4770000000000003</v>
    </nc>
  </rcc>
  <rcc rId="2806" sId="1" numFmtId="34">
    <nc r="H42">
      <v>0.36299999999999999</v>
    </nc>
  </rcc>
</revisions>
</file>

<file path=xl/revisions/revisionLog29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07" sId="1">
    <nc r="G109">
      <v>107.812</v>
    </nc>
  </rcc>
  <rcc rId="2808" sId="1">
    <nc r="H109">
      <v>37.856999999999999</v>
    </nc>
  </rcc>
  <rcc rId="2809" sId="1">
    <nc r="E109">
      <v>1.9419999999999999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11" sId="1" numFmtId="34">
    <nc r="H20">
      <v>8.0050000000000008</v>
    </nc>
  </rcc>
  <rcc rId="812" sId="1" numFmtId="34">
    <nc r="G20">
      <v>9.7789999999999999</v>
    </nc>
  </rcc>
  <rcc rId="813" sId="1" numFmtId="34">
    <nc r="G21">
      <v>3.056</v>
    </nc>
  </rcc>
  <rcc rId="814" sId="1" numFmtId="34">
    <nc r="E21">
      <v>7.3230000000000004</v>
    </nc>
  </rcc>
  <rcc rId="815" sId="1" numFmtId="34">
    <nc r="H22">
      <v>10.885</v>
    </nc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24" sId="1">
    <nc r="H99">
      <v>23.206999999999997</v>
    </nc>
  </rcc>
  <rcc rId="925" sId="1">
    <nc r="F101">
      <v>3.0830000000000002</v>
    </nc>
  </rcc>
  <rcc rId="926" sId="1">
    <nc r="G101">
      <v>23.218000000000004</v>
    </nc>
  </rcc>
  <rcc rId="927" sId="1">
    <nc r="H101">
      <v>3.0059999999999998</v>
    </nc>
  </rcc>
</revisions>
</file>

<file path=xl/revisions/revisionLog30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10" sId="1">
    <nc r="G110">
      <v>12.465999999999999</v>
    </nc>
  </rcc>
  <rcc rId="2811" sId="1">
    <nc r="G111">
      <v>3.0339999999999998</v>
    </nc>
  </rcc>
  <rcc rId="2812" sId="1">
    <nc r="G112">
      <v>2.84</v>
    </nc>
  </rcc>
  <rcc rId="2813" sId="1">
    <nc r="G113">
      <v>4.6470000000000002</v>
    </nc>
  </rcc>
  <rcc rId="2814" sId="1">
    <nc r="G114">
      <v>10.08</v>
    </nc>
  </rcc>
</revisions>
</file>

<file path=xl/revisions/revisionLog30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2815" sheetId="1" source="G111:G114" destination="H111:H114" sourceSheetId="1">
    <undo index="0" exp="area" dr="E114:H114" r="D114" sId="1"/>
    <undo index="0" exp="area" dr="E113:H113" r="D113" sId="1"/>
    <undo index="0" exp="area" dr="E112:H112" r="D112" sId="1"/>
    <undo index="0" exp="area" dr="E111:H111" r="D111" sId="1"/>
    <rfmt sheetId="1" sqref="H111" start="0" length="0">
      <dxf>
        <font>
          <sz val="11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2" start="0" length="0">
      <dxf>
        <font>
          <sz val="11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3" start="0" length="0">
      <dxf>
        <font>
          <sz val="11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4" start="0" length="0">
      <dxf>
        <font>
          <sz val="11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fmt sheetId="1" sqref="G111" start="0" length="0">
    <dxf>
      <font>
        <sz val="11"/>
        <color auto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112" start="0" length="0">
    <dxf>
      <font>
        <sz val="11"/>
        <color auto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113" start="0" length="0">
    <dxf>
      <font>
        <sz val="11"/>
        <color auto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114" start="0" length="0">
    <dxf>
      <font>
        <sz val="11"/>
        <color auto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816" sId="1">
    <nc r="G114">
      <v>5.2510000000000003</v>
    </nc>
  </rcc>
  <rcc rId="2817" sId="1">
    <nc r="G115">
      <v>2.9729999999999999</v>
    </nc>
  </rcc>
  <rcc rId="2818" sId="1">
    <nc r="H116">
      <v>1.546</v>
    </nc>
  </rcc>
  <rcc rId="2819" sId="1">
    <nc r="H117">
      <v>3.1</v>
    </nc>
  </rcc>
  <rcv guid="{5A10A035-A77B-48CD-ABAD-C7C1FB21827D}" action="delete"/>
  <rdn rId="0" localSheetId="1" customView="1" name="Z_5A10A035_A77B_48CD_ABAD_C7C1FB21827D_.wvu.FilterData" hidden="1" oldHidden="1">
    <formula>'04.19'!$A$6:$N$130</formula>
    <oldFormula>'04.19'!$A$6:$N$127</oldFormula>
  </rdn>
  <rcv guid="{5A10A035-A77B-48CD-ABAD-C7C1FB21827D}" action="add"/>
</revisions>
</file>

<file path=xl/revisions/revisionLog30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21" sId="1" numFmtId="34">
    <nc r="G43">
      <v>3899.6</v>
    </nc>
  </rcc>
  <rcc rId="2822" sId="1" numFmtId="34">
    <nc r="H43">
      <v>6155.5519999999997</v>
    </nc>
  </rcc>
</revisions>
</file>

<file path=xl/revisions/revisionLog30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23" sId="1" numFmtId="34">
    <nc r="E13">
      <v>218800</v>
    </nc>
  </rcc>
  <rcc rId="2824" sId="1" numFmtId="4">
    <nc r="G13">
      <v>10741</v>
    </nc>
  </rcc>
</revisions>
</file>

<file path=xl/revisions/revisionLog30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825" sId="1" ref="A14:XFD14" action="insertRow"/>
  <rcc rId="2826" sId="1" odxf="1" dxf="1">
    <nc r="B14" t="inlineStr">
      <is>
        <t>Московская область</t>
      </is>
    </nc>
    <odxf>
      <border outline="0">
        <bottom/>
      </border>
    </odxf>
    <ndxf>
      <border outline="0">
        <bottom style="medium">
          <color indexed="64"/>
        </bottom>
      </border>
    </ndxf>
  </rcc>
  <rcc rId="2827" sId="1">
    <nc r="C14" t="inlineStr">
      <is>
        <t>ФГУП ЦИАМ им.П.И. Баранова</t>
      </is>
    </nc>
  </rcc>
  <rcc rId="2828" sId="1" odxf="1" dxf="1" numFmtId="34">
    <nc r="E14">
      <v>218800</v>
    </nc>
    <odxf>
      <border outline="0">
        <bottom/>
      </border>
    </odxf>
    <ndxf>
      <border outline="0">
        <bottom style="medium">
          <color indexed="64"/>
        </bottom>
      </border>
    </ndxf>
  </rcc>
  <rcc rId="2829" sId="1" numFmtId="34">
    <oc r="E13">
      <v>218800</v>
    </oc>
    <nc r="E13"/>
  </rcc>
  <rcc rId="2830" sId="1" odxf="1" dxf="1">
    <nc r="D14">
      <f>SUM(E14:I14)</f>
    </nc>
    <odxf>
      <border outline="0">
        <bottom/>
      </border>
    </odxf>
    <ndxf>
      <border outline="0">
        <bottom style="medium">
          <color indexed="64"/>
        </bottom>
      </border>
    </ndxf>
  </rcc>
  <rcc rId="2831" sId="1" odxf="1" dxf="1">
    <nc r="A14">
      <v>8</v>
    </nc>
    <odxf>
      <border outline="0">
        <top style="medium">
          <color indexed="64"/>
        </top>
        <bottom/>
      </border>
    </odxf>
    <ndxf>
      <border outline="0">
        <top style="thin">
          <color indexed="64"/>
        </top>
        <bottom style="medium">
          <color indexed="64"/>
        </bottom>
      </border>
    </ndxf>
  </rcc>
  <rcc rId="2832" sId="1" odxf="1" dxf="1">
    <oc r="A15">
      <v>8</v>
    </oc>
    <nc r="A15">
      <v>9</v>
    </nc>
    <odxf>
      <border outline="0">
        <bottom style="thin">
          <color indexed="64"/>
        </bottom>
      </border>
    </odxf>
    <ndxf>
      <border outline="0">
        <bottom style="medium">
          <color indexed="64"/>
        </bottom>
      </border>
    </ndxf>
  </rcc>
  <rcc rId="2833" sId="1" odxf="1" dxf="1">
    <oc r="A16">
      <v>9</v>
    </oc>
    <nc r="A16">
      <v>10</v>
    </nc>
    <odxf>
      <border outline="0">
        <bottom style="thin">
          <color indexed="64"/>
        </bottom>
      </border>
    </odxf>
    <ndxf>
      <border outline="0">
        <bottom style="medium">
          <color indexed="64"/>
        </bottom>
      </border>
    </ndxf>
  </rcc>
  <rcc rId="2834" sId="1" odxf="1" dxf="1">
    <oc r="A17">
      <v>10</v>
    </oc>
    <nc r="A17">
      <v>11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835" sId="1" odxf="1" dxf="1">
    <oc r="A18">
      <v>11</v>
    </oc>
    <nc r="A18">
      <v>12</v>
    </nc>
    <odxf>
      <border outline="0">
        <top style="medium">
          <color indexed="64"/>
        </top>
        <bottom style="thin">
          <color indexed="64"/>
        </bottom>
      </border>
    </odxf>
    <ndxf>
      <border outline="0">
        <top style="thin">
          <color indexed="64"/>
        </top>
        <bottom style="medium">
          <color indexed="64"/>
        </bottom>
      </border>
    </ndxf>
  </rcc>
  <rcc rId="2836" sId="1" odxf="1" dxf="1">
    <oc r="A19">
      <v>12</v>
    </oc>
    <nc r="A19">
      <v>13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837" sId="1" odxf="1" dxf="1">
    <oc r="A20">
      <v>13</v>
    </oc>
    <nc r="A20">
      <v>14</v>
    </nc>
    <odxf>
      <border outline="0">
        <top style="medium">
          <color indexed="64"/>
        </top>
        <bottom style="thin">
          <color indexed="64"/>
        </bottom>
      </border>
    </odxf>
    <ndxf>
      <border outline="0">
        <top style="thin">
          <color indexed="64"/>
        </top>
        <bottom style="medium">
          <color indexed="64"/>
        </bottom>
      </border>
    </ndxf>
  </rcc>
  <rcc rId="2838" sId="1" odxf="1" dxf="1">
    <oc r="A21">
      <v>14</v>
    </oc>
    <nc r="A21">
      <v>15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839" sId="1" odxf="1" dxf="1">
    <oc r="A22">
      <v>15</v>
    </oc>
    <nc r="A22">
      <v>16</v>
    </nc>
    <odxf>
      <border outline="0">
        <top/>
      </border>
    </odxf>
    <ndxf>
      <border outline="0">
        <top style="thin">
          <color indexed="64"/>
        </top>
      </border>
    </ndxf>
  </rcc>
  <rcc rId="2840" sId="1" odxf="1" dxf="1">
    <oc r="A23">
      <v>16</v>
    </oc>
    <nc r="A23">
      <v>17</v>
    </nc>
    <odxf>
      <border outline="0">
        <bottom style="thin">
          <color indexed="64"/>
        </bottom>
      </border>
    </odxf>
    <ndxf>
      <border outline="0">
        <bottom style="medium">
          <color indexed="64"/>
        </bottom>
      </border>
    </ndxf>
  </rcc>
  <rcc rId="2841" sId="1" odxf="1" dxf="1">
    <oc r="A24">
      <v>17</v>
    </oc>
    <nc r="A24">
      <v>18</v>
    </nc>
    <odxf>
      <border outline="0">
        <bottom style="thin">
          <color indexed="64"/>
        </bottom>
      </border>
    </odxf>
    <ndxf>
      <border outline="0">
        <bottom style="medium">
          <color indexed="64"/>
        </bottom>
      </border>
    </ndxf>
  </rcc>
  <rcc rId="2842" sId="1" odxf="1" dxf="1">
    <oc r="A25">
      <v>18</v>
    </oc>
    <nc r="A25">
      <v>19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843" sId="1" odxf="1" dxf="1">
    <oc r="A26">
      <v>19</v>
    </oc>
    <nc r="A26">
      <v>20</v>
    </nc>
    <odxf>
      <border outline="0">
        <top style="medium">
          <color indexed="64"/>
        </top>
        <bottom style="thin">
          <color indexed="64"/>
        </bottom>
      </border>
    </odxf>
    <ndxf>
      <border outline="0">
        <top style="thin">
          <color indexed="64"/>
        </top>
        <bottom style="medium">
          <color indexed="64"/>
        </bottom>
      </border>
    </ndxf>
  </rcc>
  <rcc rId="2844" sId="1" odxf="1" dxf="1">
    <oc r="A27">
      <v>20</v>
    </oc>
    <nc r="A27">
      <v>21</v>
    </nc>
    <odxf>
      <border outline="0">
        <top style="thin">
          <color indexed="64"/>
        </top>
        <bottom style="thin">
          <color indexed="64"/>
        </bottom>
      </border>
    </odxf>
    <ndxf>
      <border outline="0">
        <top style="medium">
          <color indexed="64"/>
        </top>
        <bottom style="medium">
          <color indexed="64"/>
        </bottom>
      </border>
    </ndxf>
  </rcc>
  <rcc rId="2845" sId="1" odxf="1" dxf="1">
    <oc r="A28">
      <v>21</v>
    </oc>
    <nc r="A28">
      <v>22</v>
    </nc>
    <odxf>
      <border outline="0">
        <bottom style="thin">
          <color indexed="64"/>
        </bottom>
      </border>
    </odxf>
    <ndxf>
      <border outline="0">
        <bottom style="medium">
          <color indexed="64"/>
        </bottom>
      </border>
    </ndxf>
  </rcc>
  <rcc rId="2846" sId="1" odxf="1" dxf="1">
    <oc r="A29">
      <v>22</v>
    </oc>
    <nc r="A29">
      <v>23</v>
    </nc>
    <odxf>
      <border outline="0">
        <top style="thin">
          <color indexed="64"/>
        </top>
        <bottom style="thin">
          <color indexed="64"/>
        </bottom>
      </border>
    </odxf>
    <ndxf>
      <border outline="0">
        <top style="medium">
          <color indexed="64"/>
        </top>
        <bottom style="medium">
          <color indexed="64"/>
        </bottom>
      </border>
    </ndxf>
  </rcc>
  <rcc rId="2847" sId="1">
    <oc r="A30">
      <v>23</v>
    </oc>
    <nc r="A30">
      <v>24</v>
    </nc>
  </rcc>
  <rcc rId="2848" sId="1" odxf="1" dxf="1">
    <oc r="A31">
      <v>24</v>
    </oc>
    <nc r="A31">
      <v>25</v>
    </nc>
    <odxf>
      <border outline="0">
        <bottom style="thin">
          <color indexed="64"/>
        </bottom>
      </border>
    </odxf>
    <ndxf>
      <border outline="0">
        <bottom style="medium">
          <color indexed="64"/>
        </bottom>
      </border>
    </ndxf>
  </rcc>
  <rcc rId="2849" sId="1" odxf="1" dxf="1">
    <oc r="A32">
      <v>25</v>
    </oc>
    <nc r="A32">
      <v>26</v>
    </nc>
    <odxf>
      <border outline="0">
        <bottom style="thin">
          <color indexed="64"/>
        </bottom>
      </border>
    </odxf>
    <ndxf>
      <border outline="0">
        <bottom style="medium">
          <color indexed="64"/>
        </bottom>
      </border>
    </ndxf>
  </rcc>
  <rcc rId="2850" sId="1" odxf="1" dxf="1">
    <oc r="A33">
      <v>26</v>
    </oc>
    <nc r="A33">
      <v>27</v>
    </nc>
    <odxf>
      <border outline="0">
        <top style="thin">
          <color indexed="64"/>
        </top>
        <bottom style="thin">
          <color indexed="64"/>
        </bottom>
      </border>
    </odxf>
    <ndxf>
      <border outline="0">
        <top style="medium">
          <color indexed="64"/>
        </top>
        <bottom style="medium">
          <color indexed="64"/>
        </bottom>
      </border>
    </ndxf>
  </rcc>
  <rcc rId="2851" sId="1" odxf="1" dxf="1">
    <oc r="A34">
      <v>27</v>
    </oc>
    <nc r="A34">
      <v>28</v>
    </nc>
    <odxf>
      <border outline="0">
        <bottom style="thin">
          <color indexed="64"/>
        </bottom>
      </border>
    </odxf>
    <ndxf>
      <border outline="0">
        <bottom style="medium">
          <color indexed="64"/>
        </bottom>
      </border>
    </ndxf>
  </rcc>
  <rcc rId="2852" sId="1" odxf="1" dxf="1">
    <oc r="A35">
      <v>28</v>
    </oc>
    <nc r="A35">
      <v>29</v>
    </nc>
    <odxf>
      <border outline="0">
        <top style="thin">
          <color indexed="64"/>
        </top>
        <bottom style="thin">
          <color indexed="64"/>
        </bottom>
      </border>
    </odxf>
    <ndxf>
      <border outline="0">
        <top style="medium">
          <color indexed="64"/>
        </top>
        <bottom style="medium">
          <color indexed="64"/>
        </bottom>
      </border>
    </ndxf>
  </rcc>
  <rcc rId="2853" sId="1" odxf="1" dxf="1">
    <oc r="A36">
      <v>29</v>
    </oc>
    <nc r="A36">
      <v>30</v>
    </nc>
    <odxf>
      <border outline="0">
        <bottom style="thin">
          <color indexed="64"/>
        </bottom>
      </border>
    </odxf>
    <ndxf>
      <border outline="0">
        <bottom style="medium">
          <color indexed="64"/>
        </bottom>
      </border>
    </ndxf>
  </rcc>
  <rcc rId="2854" sId="1" odxf="1" dxf="1">
    <oc r="A37">
      <v>30</v>
    </oc>
    <nc r="A37">
      <v>31</v>
    </nc>
    <odxf>
      <border outline="0">
        <top style="thin">
          <color indexed="64"/>
        </top>
        <bottom style="thin">
          <color indexed="64"/>
        </bottom>
      </border>
    </odxf>
    <ndxf>
      <border outline="0">
        <top style="medium">
          <color indexed="64"/>
        </top>
        <bottom style="medium">
          <color indexed="64"/>
        </bottom>
      </border>
    </ndxf>
  </rcc>
  <rcc rId="2855" sId="1" odxf="1" dxf="1">
    <oc r="A38">
      <v>31</v>
    </oc>
    <nc r="A38">
      <v>32</v>
    </nc>
    <odxf>
      <border outline="0">
        <bottom style="thin">
          <color indexed="64"/>
        </bottom>
      </border>
    </odxf>
    <ndxf>
      <border outline="0">
        <bottom style="medium">
          <color indexed="64"/>
        </bottom>
      </border>
    </ndxf>
  </rcc>
  <rcc rId="2856" sId="1" odxf="1" dxf="1">
    <oc r="A39">
      <v>32</v>
    </oc>
    <nc r="A39">
      <v>33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857" sId="1" odxf="1" dxf="1">
    <oc r="A40">
      <v>33</v>
    </oc>
    <nc r="A40">
      <v>34</v>
    </nc>
    <odxf>
      <border outline="0">
        <top style="medium">
          <color indexed="64"/>
        </top>
        <bottom style="thin">
          <color indexed="64"/>
        </bottom>
      </border>
    </odxf>
    <ndxf>
      <border outline="0">
        <top style="thin">
          <color indexed="64"/>
        </top>
        <bottom style="medium">
          <color indexed="64"/>
        </bottom>
      </border>
    </ndxf>
  </rcc>
  <rcc rId="2858" sId="1" odxf="1" dxf="1">
    <oc r="A41">
      <v>34</v>
    </oc>
    <nc r="A41">
      <v>35</v>
    </nc>
    <odxf>
      <border outline="0">
        <top style="thin">
          <color indexed="64"/>
        </top>
        <bottom style="thin">
          <color indexed="64"/>
        </bottom>
      </border>
    </odxf>
    <ndxf>
      <border outline="0">
        <top style="medium">
          <color indexed="64"/>
        </top>
        <bottom style="medium">
          <color indexed="64"/>
        </bottom>
      </border>
    </ndxf>
  </rcc>
  <rcc rId="2859" sId="1" odxf="1" dxf="1">
    <oc r="A42">
      <v>35</v>
    </oc>
    <nc r="A42">
      <v>36</v>
    </nc>
    <odxf>
      <border outline="0">
        <bottom style="thin">
          <color indexed="64"/>
        </bottom>
      </border>
    </odxf>
    <ndxf>
      <border outline="0">
        <bottom style="medium">
          <color indexed="64"/>
        </bottom>
      </border>
    </ndxf>
  </rcc>
  <rcc rId="2860" sId="1" odxf="1" dxf="1">
    <oc r="A43">
      <v>36</v>
    </oc>
    <nc r="A43">
      <v>37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861" sId="1" odxf="1" dxf="1">
    <oc r="A44">
      <v>37</v>
    </oc>
    <nc r="A44">
      <v>38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862" sId="1" odxf="1" dxf="1">
    <oc r="A45">
      <v>38</v>
    </oc>
    <nc r="A45">
      <v>39</v>
    </nc>
    <odxf>
      <border outline="0">
        <bottom style="thin">
          <color indexed="64"/>
        </bottom>
      </border>
    </odxf>
    <ndxf>
      <border outline="0">
        <bottom style="medium">
          <color indexed="64"/>
        </bottom>
      </border>
    </ndxf>
  </rcc>
  <rcc rId="2863" sId="1" odxf="1" dxf="1">
    <oc r="A46">
      <v>39</v>
    </oc>
    <nc r="A46">
      <v>40</v>
    </nc>
    <odxf>
      <border outline="0">
        <bottom style="thin">
          <color indexed="64"/>
        </bottom>
      </border>
    </odxf>
    <ndxf>
      <border outline="0">
        <bottom style="medium">
          <color indexed="64"/>
        </bottom>
      </border>
    </ndxf>
  </rcc>
  <rcc rId="2864" sId="1" odxf="1" dxf="1">
    <oc r="A47">
      <v>40</v>
    </oc>
    <nc r="A47">
      <v>41</v>
    </nc>
    <odxf>
      <border outline="0">
        <top style="thin">
          <color indexed="64"/>
        </top>
        <bottom style="thin">
          <color indexed="64"/>
        </bottom>
      </border>
    </odxf>
    <ndxf>
      <border outline="0">
        <top style="medium">
          <color indexed="64"/>
        </top>
        <bottom style="medium">
          <color indexed="64"/>
        </bottom>
      </border>
    </ndxf>
  </rcc>
  <rcc rId="2865" sId="1" odxf="1" dxf="1">
    <oc r="A48">
      <v>41</v>
    </oc>
    <nc r="A48">
      <v>42</v>
    </nc>
    <odxf>
      <border outline="0">
        <bottom style="thin">
          <color indexed="64"/>
        </bottom>
      </border>
    </odxf>
    <ndxf>
      <border outline="0">
        <bottom style="medium">
          <color indexed="64"/>
        </bottom>
      </border>
    </ndxf>
  </rcc>
  <rcc rId="2866" sId="1" odxf="1" dxf="1">
    <oc r="A49">
      <v>42</v>
    </oc>
    <nc r="A49">
      <v>43</v>
    </nc>
    <odxf>
      <border outline="0">
        <top style="thin">
          <color indexed="64"/>
        </top>
        <bottom style="thin">
          <color indexed="64"/>
        </bottom>
      </border>
    </odxf>
    <ndxf>
      <border outline="0">
        <top style="medium">
          <color indexed="64"/>
        </top>
        <bottom style="medium">
          <color indexed="64"/>
        </bottom>
      </border>
    </ndxf>
  </rcc>
  <rcc rId="2867" sId="1">
    <oc r="A50">
      <v>43</v>
    </oc>
    <nc r="A50">
      <v>44</v>
    </nc>
  </rcc>
  <rcc rId="2868" sId="1" odxf="1" dxf="1">
    <oc r="A51">
      <v>44</v>
    </oc>
    <nc r="A51">
      <v>45</v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2869" sId="1" odxf="1" dxf="1">
    <oc r="A52">
      <v>45</v>
    </oc>
    <nc r="A52">
      <v>46</v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2870" sId="1" odxf="1" dxf="1">
    <oc r="A53">
      <v>46</v>
    </oc>
    <nc r="A53">
      <v>47</v>
    </nc>
    <o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2871" sId="1" odxf="1" dxf="1">
    <oc r="A54">
      <v>47</v>
    </oc>
    <nc r="A54">
      <v>48</v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2872" sId="1" odxf="1" dxf="1">
    <nc r="A55">
      <v>49</v>
    </nc>
    <odxf>
      <border outline="0">
        <left style="medium">
          <color indexed="64"/>
        </left>
        <top style="thin">
          <color indexed="64"/>
        </top>
      </border>
    </odxf>
    <ndxf>
      <border outline="0">
        <left style="thin">
          <color indexed="64"/>
        </left>
        <top style="medium">
          <color indexed="64"/>
        </top>
      </border>
    </ndxf>
  </rcc>
  <rcc rId="2873" sId="1" odxf="1" dxf="1">
    <oc r="A56">
      <v>48</v>
    </oc>
    <nc r="A56">
      <v>50</v>
    </nc>
    <odxf>
      <border outline="0">
        <left style="medium">
          <color indexed="64"/>
        </left>
        <top/>
        <bottom style="thin">
          <color indexed="64"/>
        </bottom>
      </border>
    </odxf>
    <ndxf>
      <border outline="0">
        <left style="thin">
          <color indexed="64"/>
        </left>
        <top style="thin">
          <color indexed="64"/>
        </top>
        <bottom style="medium">
          <color indexed="64"/>
        </bottom>
      </border>
    </ndxf>
  </rcc>
  <rcc rId="2874" sId="1" odxf="1" dxf="1">
    <oc r="A57">
      <v>49</v>
    </oc>
    <nc r="A57">
      <v>51</v>
    </nc>
    <o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2875" sId="1" odxf="1" dxf="1">
    <oc r="A58">
      <v>50</v>
    </oc>
    <nc r="A58">
      <v>52</v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2876" sId="1" odxf="1" dxf="1">
    <oc r="A59">
      <v>51</v>
    </oc>
    <nc r="A59">
      <v>53</v>
    </nc>
    <o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2877" sId="1" odxf="1" dxf="1">
    <oc r="A60">
      <v>52</v>
    </oc>
    <nc r="A60">
      <v>54</v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2878" sId="1" odxf="1" dxf="1">
    <oc r="A61">
      <v>53</v>
    </oc>
    <nc r="A61">
      <v>55</v>
    </nc>
    <o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2879" sId="1" odxf="1" dxf="1">
    <nc r="A62">
      <v>56</v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2880" sId="1" odxf="1" dxf="1">
    <oc r="A63">
      <v>54</v>
    </oc>
    <nc r="A63">
      <v>57</v>
    </nc>
    <o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2881" sId="1" odxf="1" dxf="1">
    <oc r="A64">
      <v>55</v>
    </oc>
    <nc r="A64">
      <v>58</v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2882" sId="1" odxf="1" dxf="1">
    <oc r="A65">
      <v>56</v>
    </oc>
    <nc r="A65">
      <v>59</v>
    </nc>
    <o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2883" sId="1" odxf="1" dxf="1">
    <oc r="A66">
      <v>57</v>
    </oc>
    <nc r="A66">
      <v>60</v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2884" sId="1" odxf="1" dxf="1">
    <oc r="A67">
      <v>58</v>
    </oc>
    <nc r="A67">
      <v>61</v>
    </nc>
    <o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2885" sId="1" odxf="1" dxf="1">
    <oc r="A68">
      <v>59</v>
    </oc>
    <nc r="A68">
      <v>62</v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2886" sId="1" odxf="1" dxf="1">
    <oc r="A69">
      <v>60</v>
    </oc>
    <nc r="A69">
      <v>63</v>
    </nc>
    <o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2887" sId="1" odxf="1" dxf="1">
    <oc r="A70">
      <v>61</v>
    </oc>
    <nc r="A70">
      <v>64</v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2888" sId="1" odxf="1" dxf="1">
    <oc r="A71">
      <v>62</v>
    </oc>
    <nc r="A71">
      <v>65</v>
    </nc>
    <o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2889" sId="1" odxf="1" dxf="1">
    <oc r="A72">
      <v>63</v>
    </oc>
    <nc r="A72">
      <v>66</v>
    </nc>
    <odxf>
      <border outline="0">
        <left style="medium">
          <color indexed="64"/>
        </left>
      </border>
    </odxf>
    <ndxf>
      <border outline="0">
        <left style="thin">
          <color indexed="64"/>
        </left>
      </border>
    </ndxf>
  </rcc>
  <rcc rId="2890" sId="1" odxf="1" dxf="1">
    <oc r="A73">
      <v>64</v>
    </oc>
    <nc r="A73">
      <v>67</v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2891" sId="1" odxf="1" dxf="1">
    <oc r="A74">
      <v>65</v>
    </oc>
    <nc r="A74">
      <v>68</v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2892" sId="1" odxf="1" dxf="1">
    <oc r="A75">
      <v>66</v>
    </oc>
    <nc r="A75">
      <v>69</v>
    </nc>
    <o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2893" sId="1" odxf="1" dxf="1">
    <oc r="A76">
      <v>67</v>
    </oc>
    <nc r="A76">
      <v>70</v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2894" sId="1" odxf="1" dxf="1">
    <oc r="A77">
      <v>68</v>
    </oc>
    <nc r="A77">
      <v>71</v>
    </nc>
    <o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2895" sId="1" odxf="1" dxf="1">
    <oc r="A78">
      <v>69</v>
    </oc>
    <nc r="A78">
      <v>72</v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2896" sId="1" odxf="1" dxf="1">
    <oc r="A79">
      <v>70</v>
    </oc>
    <nc r="A79">
      <v>73</v>
    </nc>
    <o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2897" sId="1" odxf="1" dxf="1">
    <oc r="A80">
      <v>71</v>
    </oc>
    <nc r="A80">
      <v>74</v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2898" sId="1" odxf="1" dxf="1">
    <oc r="A81">
      <v>72</v>
    </oc>
    <nc r="A81">
      <v>75</v>
    </nc>
    <o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2899" sId="1" odxf="1" dxf="1">
    <oc r="A82">
      <v>73</v>
    </oc>
    <nc r="A82">
      <v>76</v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2900" sId="1" odxf="1" dxf="1">
    <oc r="A83">
      <v>74</v>
    </oc>
    <nc r="A83">
      <v>77</v>
    </nc>
    <o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2901" sId="1" odxf="1" dxf="1">
    <oc r="A84">
      <v>75</v>
    </oc>
    <nc r="A84">
      <v>78</v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2902" sId="1" odxf="1" dxf="1">
    <oc r="A85">
      <v>76</v>
    </oc>
    <nc r="A85">
      <v>79</v>
    </nc>
    <o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2903" sId="1" odxf="1" dxf="1">
    <oc r="A86">
      <v>77</v>
    </oc>
    <nc r="A86">
      <v>80</v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2904" sId="1" odxf="1" dxf="1">
    <oc r="A87">
      <v>78</v>
    </oc>
    <nc r="A87">
      <v>81</v>
    </nc>
    <o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2905" sId="1" odxf="1" dxf="1">
    <oc r="A88">
      <v>79</v>
    </oc>
    <nc r="A88">
      <v>82</v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2906" sId="1" odxf="1" dxf="1">
    <oc r="A89">
      <v>80</v>
    </oc>
    <nc r="A89">
      <v>83</v>
    </nc>
    <o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2907" sId="1" odxf="1" dxf="1">
    <oc r="A90">
      <v>81</v>
    </oc>
    <nc r="A90">
      <v>84</v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2908" sId="1" odxf="1" dxf="1">
    <oc r="A91">
      <v>82</v>
    </oc>
    <nc r="A91">
      <v>85</v>
    </nc>
    <o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2909" sId="1" odxf="1" dxf="1">
    <oc r="A92">
      <v>83</v>
    </oc>
    <nc r="A92">
      <v>86</v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2910" sId="1" odxf="1" dxf="1">
    <oc r="A93">
      <v>84</v>
    </oc>
    <nc r="A93">
      <v>87</v>
    </nc>
    <o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2911" sId="1" odxf="1" dxf="1">
    <oc r="A94">
      <v>85</v>
    </oc>
    <nc r="A94">
      <v>88</v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2912" sId="1" odxf="1" dxf="1">
    <oc r="A95">
      <v>86</v>
    </oc>
    <nc r="A95">
      <v>89</v>
    </nc>
    <o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2913" sId="1" odxf="1" dxf="1">
    <oc r="A96">
      <v>87</v>
    </oc>
    <nc r="A96">
      <v>90</v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2914" sId="1" odxf="1" dxf="1">
    <oc r="A97">
      <v>88</v>
    </oc>
    <nc r="A97">
      <v>91</v>
    </nc>
    <o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2915" sId="1" odxf="1" dxf="1">
    <oc r="A98">
      <v>89</v>
    </oc>
    <nc r="A98">
      <v>92</v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2916" sId="1" odxf="1" dxf="1">
    <oc r="A99">
      <v>90</v>
    </oc>
    <nc r="A99">
      <v>93</v>
    </nc>
    <o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2917" sId="1" odxf="1" dxf="1">
    <oc r="A100">
      <v>91</v>
    </oc>
    <nc r="A100">
      <v>94</v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2918" sId="1" odxf="1" dxf="1">
    <nc r="A101">
      <v>95</v>
    </nc>
    <o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2919" sId="1" odxf="1" dxf="1">
    <oc r="A102">
      <v>92</v>
    </oc>
    <nc r="A102">
      <v>96</v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2920" sId="1" odxf="1" dxf="1">
    <oc r="A103">
      <v>93</v>
    </oc>
    <nc r="A103">
      <v>97</v>
    </nc>
    <o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2921" sId="1" odxf="1" dxf="1">
    <oc r="A104">
      <v>94</v>
    </oc>
    <nc r="A104">
      <v>98</v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2922" sId="1" odxf="1" dxf="1">
    <oc r="A105">
      <v>95</v>
    </oc>
    <nc r="A105">
      <v>99</v>
    </nc>
    <o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2923" sId="1" odxf="1" dxf="1">
    <oc r="A106">
      <v>96</v>
    </oc>
    <nc r="A106">
      <v>100</v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2924" sId="1" odxf="1" dxf="1">
    <oc r="A107">
      <v>97</v>
    </oc>
    <nc r="A107">
      <v>101</v>
    </nc>
    <o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2925" sId="1" odxf="1" dxf="1">
    <oc r="A108">
      <v>98</v>
    </oc>
    <nc r="A108">
      <v>102</v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2926" sId="1" odxf="1" dxf="1">
    <oc r="A109">
      <v>99</v>
    </oc>
    <nc r="A109">
      <v>103</v>
    </nc>
    <o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2927" sId="1" odxf="1" dxf="1">
    <oc r="A110">
      <v>100</v>
    </oc>
    <nc r="A110">
      <v>104</v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2928" sId="1" odxf="1" dxf="1">
    <oc r="A111">
      <v>101</v>
    </oc>
    <nc r="A111">
      <v>105</v>
    </nc>
    <o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2929" sId="1" odxf="1" dxf="1">
    <oc r="A112">
      <v>102</v>
    </oc>
    <nc r="A112">
      <v>106</v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2930" sId="1" odxf="1" dxf="1">
    <oc r="A113">
      <v>103</v>
    </oc>
    <nc r="A113">
      <v>107</v>
    </nc>
    <o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2931" sId="1" odxf="1" dxf="1">
    <oc r="A114">
      <v>104</v>
    </oc>
    <nc r="A114">
      <v>108</v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2932" sId="1" odxf="1" dxf="1">
    <oc r="A115">
      <v>105</v>
    </oc>
    <nc r="A115">
      <v>109</v>
    </nc>
    <o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2933" sId="1" odxf="1" dxf="1">
    <oc r="A116">
      <v>106</v>
    </oc>
    <nc r="A116">
      <v>110</v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2934" sId="1" odxf="1" dxf="1">
    <oc r="A117">
      <v>107</v>
    </oc>
    <nc r="A117">
      <v>111</v>
    </nc>
    <o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2935" sId="1" odxf="1" dxf="1">
    <oc r="A118">
      <v>108</v>
    </oc>
    <nc r="A118">
      <v>112</v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2936" sId="1" odxf="1" dxf="1">
    <oc r="A119">
      <v>109</v>
    </oc>
    <nc r="A119">
      <v>113</v>
    </nc>
    <o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2937" sId="1" odxf="1" dxf="1">
    <oc r="A120">
      <v>110</v>
    </oc>
    <nc r="A120">
      <v>114</v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2938" sId="1" odxf="1" dxf="1">
    <oc r="A121">
      <v>111</v>
    </oc>
    <nc r="A121">
      <v>115</v>
    </nc>
    <o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2939" sId="1" odxf="1" dxf="1">
    <oc r="A122">
      <v>112</v>
    </oc>
    <nc r="A122">
      <v>116</v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2940" sId="1" odxf="1" dxf="1">
    <oc r="A123">
      <v>113</v>
    </oc>
    <nc r="A123">
      <v>117</v>
    </nc>
    <o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2941" sId="1" odxf="1" dxf="1">
    <oc r="A124">
      <v>114</v>
    </oc>
    <nc r="A124">
      <v>118</v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2942" sId="1" odxf="1" dxf="1">
    <oc r="A125">
      <v>115</v>
    </oc>
    <nc r="A125">
      <v>119</v>
    </nc>
    <o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2943" sId="1">
    <oc r="A126">
      <v>116</v>
    </oc>
    <nc r="A126">
      <v>120</v>
    </nc>
  </rcc>
  <rcc rId="2944" sId="1" odxf="1" dxf="1">
    <oc r="A127">
      <v>117</v>
    </oc>
    <nc r="A127">
      <v>121</v>
    </nc>
    <o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2945" sId="1" odxf="1" dxf="1">
    <oc r="A128">
      <v>118</v>
    </oc>
    <nc r="A128">
      <v>122</v>
    </nc>
    <odxf>
      <alignment horizontal="general" vertical="top" readingOrder="0"/>
      <border outline="0">
        <top style="medium">
          <color indexed="64"/>
        </top>
      </border>
    </odxf>
    <ndxf>
      <alignment horizontal="right" vertical="center" readingOrder="0"/>
      <border outline="0">
        <top style="thin">
          <color indexed="64"/>
        </top>
      </border>
    </ndxf>
  </rcc>
  <rcc rId="2946" sId="1" odxf="1" dxf="1">
    <oc r="A129">
      <v>119</v>
    </oc>
    <nc r="A129">
      <v>123</v>
    </nc>
    <odxf>
      <alignment horizontal="general" vertical="bottom" readingOrder="0"/>
      <border outline="0">
        <left style="medium">
          <color indexed="64"/>
        </left>
        <bottom style="thin">
          <color indexed="64"/>
        </bottom>
      </border>
    </odxf>
    <ndxf>
      <alignment horizontal="right" vertical="center" readingOrder="0"/>
      <border outline="0">
        <left style="thin">
          <color indexed="64"/>
        </left>
        <bottom style="medium">
          <color indexed="64"/>
        </bottom>
      </border>
    </ndxf>
  </rcc>
  <rcc rId="2947" sId="1" odxf="1" dxf="1">
    <oc r="A130">
      <v>120</v>
    </oc>
    <nc r="A130">
      <v>124</v>
    </nc>
    <odxf>
      <alignment horizontal="general" vertical="bottom" readingOrder="0"/>
      <border outline="0">
        <left style="medium">
          <color indexed="64"/>
        </left>
        <bottom style="thin">
          <color indexed="64"/>
        </bottom>
      </border>
    </odxf>
    <ndxf>
      <alignment horizontal="right" vertical="center" readingOrder="0"/>
      <border outline="0">
        <left style="thin">
          <color indexed="64"/>
        </left>
        <bottom style="medium">
          <color indexed="64"/>
        </bottom>
      </border>
    </ndxf>
  </rcc>
  <rcc rId="2948" sId="1" odxf="1" dxf="1">
    <oc r="A131">
      <v>121</v>
    </oc>
    <nc r="A131">
      <v>125</v>
    </nc>
    <odxf>
      <alignment horizontal="general" vertical="bottom" readingOrder="0"/>
      <border outline="0">
        <left style="medium">
          <color indexed="64"/>
        </left>
        <top style="thin">
          <color indexed="64"/>
        </top>
      </border>
    </odxf>
    <ndxf>
      <alignment horizontal="right" vertical="center" readingOrder="0"/>
      <border outline="0">
        <left style="thin">
          <color indexed="64"/>
        </left>
        <top style="medium">
          <color indexed="64"/>
        </top>
      </border>
    </ndxf>
  </rcc>
</revisions>
</file>

<file path=xl/revisions/revisionLog30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49" sId="1" numFmtId="34">
    <oc r="E14">
      <v>218800</v>
    </oc>
    <nc r="E14">
      <v>218.8</v>
    </nc>
  </rcc>
  <rcc rId="2950" sId="1" numFmtId="4">
    <oc r="G13">
      <v>10741</v>
    </oc>
    <nc r="G13">
      <v>10.741</v>
    </nc>
  </rcc>
  <rcv guid="{5A10A035-A77B-48CD-ABAD-C7C1FB21827D}" action="delete"/>
  <rdn rId="0" localSheetId="1" customView="1" name="Z_5A10A035_A77B_48CD_ABAD_C7C1FB21827D_.wvu.FilterData" hidden="1" oldHidden="1">
    <formula>'04.19'!$A$6:$N$131</formula>
    <oldFormula>'04.19'!$A$6:$N$131</oldFormula>
  </rdn>
  <rcv guid="{5A10A035-A77B-48CD-ABAD-C7C1FB21827D}" action="add"/>
</revisions>
</file>

<file path=xl/revisions/revisionLog30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52" sId="1">
    <nc r="G73">
      <v>4.1749999999999998</v>
    </nc>
  </rcc>
  <rcc rId="2953" sId="1">
    <nc r="H73">
      <v>1.081</v>
    </nc>
  </rcc>
  <rcc rId="2954" sId="1">
    <nc r="G74">
      <v>3.6999999999999998E-2</v>
    </nc>
  </rcc>
  <rcc rId="2955" sId="1">
    <nc r="H74">
      <v>0.11600000000000001</v>
    </nc>
  </rcc>
  <rcc rId="2956" sId="1">
    <nc r="E75">
      <v>2.7589999999999999</v>
    </nc>
  </rcc>
  <rcc rId="2957" sId="1">
    <nc r="G75">
      <v>10.398999999999999</v>
    </nc>
  </rcc>
  <rcc rId="2958" sId="1">
    <nc r="H75">
      <v>49.962000000000003</v>
    </nc>
  </rcc>
  <rcc rId="2959" sId="1">
    <oc r="I75">
      <v>3.718</v>
    </oc>
    <nc r="I75">
      <v>3.8210000000000002</v>
    </nc>
  </rcc>
  <rcc rId="2960" sId="1">
    <nc r="G76">
      <v>2.0179999999999998</v>
    </nc>
  </rcc>
  <rcc rId="2961" sId="1">
    <nc r="H76">
      <v>4.0599999999999996</v>
    </nc>
  </rcc>
  <rcc rId="2962" sId="1">
    <nc r="G77">
      <v>94.751999999999995</v>
    </nc>
  </rcc>
  <rcc rId="2963" sId="1">
    <nc r="H77">
      <v>98.278999999999996</v>
    </nc>
  </rcc>
  <rcc rId="2964" sId="1">
    <nc r="G78">
      <v>7.5789999999999997</v>
    </nc>
  </rcc>
  <rcc rId="2965" sId="1">
    <nc r="H78">
      <v>1.5469999999999999</v>
    </nc>
  </rcc>
  <rcc rId="2966" sId="1">
    <nc r="E79">
      <v>2.65</v>
    </nc>
  </rcc>
  <rcc rId="2967" sId="1">
    <nc r="H80">
      <v>4.1000000000000002E-2</v>
    </nc>
  </rcc>
  <rcc rId="2968" sId="1">
    <nc r="G81">
      <v>1.633</v>
    </nc>
  </rcc>
  <rcc rId="2969" sId="1">
    <nc r="H81">
      <v>1.65</v>
    </nc>
  </rcc>
  <rcc rId="2970" sId="1">
    <nc r="E82">
      <v>2.0289999999999999</v>
    </nc>
  </rcc>
  <rcc rId="2971" sId="1">
    <nc r="H83">
      <v>1.899</v>
    </nc>
  </rcc>
  <rcc rId="2972" sId="1">
    <nc r="G84">
      <v>1.5189999999999999</v>
    </nc>
  </rcc>
  <rcc rId="2973" sId="1">
    <nc r="H84">
      <v>0.15</v>
    </nc>
  </rcc>
  <rcc rId="2974" sId="1">
    <nc r="G85">
      <v>7.5510000000000002</v>
    </nc>
  </rcc>
  <rcc rId="2975" sId="1" numFmtId="4">
    <nc r="H85">
      <v>6</v>
    </nc>
  </rcc>
  <rcc rId="2976" sId="1">
    <nc r="G86">
      <v>154.13400000000001</v>
    </nc>
  </rcc>
  <rcc rId="2977" sId="1">
    <nc r="H86">
      <v>0.82099999999999995</v>
    </nc>
  </rcc>
  <rcc rId="2978" sId="1">
    <nc r="G87">
      <v>0.26600000000000001</v>
    </nc>
  </rcc>
  <rcc rId="2979" sId="1">
    <nc r="H87">
      <v>0.215</v>
    </nc>
  </rcc>
  <rcc rId="2980" sId="1">
    <nc r="H88">
      <v>5.3</v>
    </nc>
  </rcc>
  <rcc rId="2981" sId="1" numFmtId="4">
    <nc r="H89">
      <v>0.9</v>
    </nc>
  </rcc>
  <rcc rId="2982" sId="1">
    <nc r="E90">
      <v>4.8479999999999999</v>
    </nc>
  </rcc>
  <rcc rId="2983" sId="1">
    <nc r="H91">
      <v>0.93100000000000005</v>
    </nc>
  </rcc>
  <rcc rId="2984" sId="1">
    <nc r="H92">
      <v>3.363</v>
    </nc>
  </rcc>
  <rcc rId="2985" sId="1">
    <nc r="G94">
      <v>54.164999999999999</v>
    </nc>
  </rcc>
</revisions>
</file>

<file path=xl/revisions/revisionLog30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86" sId="1">
    <nc r="H93">
      <v>1.9139999999999999</v>
    </nc>
  </rcc>
  <rcc rId="2987" sId="1">
    <oc r="H77">
      <v>98.278999999999996</v>
    </oc>
    <nc r="H77">
      <v>96.364999999999995</v>
    </nc>
  </rcc>
</revisions>
</file>

<file path=xl/revisions/revisionLog30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88" sId="1" numFmtId="34">
    <nc r="E22">
      <v>932.29899999999998</v>
    </nc>
  </rcc>
  <rcc rId="2989" sId="1">
    <nc r="G22">
      <v>12.484999999999999</v>
    </nc>
  </rcc>
  <rcc rId="2990" sId="1" numFmtId="34">
    <nc r="H22">
      <v>12.181000000000001</v>
    </nc>
  </rcc>
  <rcc rId="2991" sId="1" numFmtId="34">
    <nc r="G7">
      <v>4.343</v>
    </nc>
  </rcc>
  <rcc rId="2992" sId="1" numFmtId="34">
    <nc r="H7">
      <v>7.6820000000000004</v>
    </nc>
  </rcc>
</revisions>
</file>

<file path=xl/revisions/revisionLog30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93" sId="1" numFmtId="34">
    <oc r="G7">
      <v>4.343</v>
    </oc>
    <nc r="G7"/>
  </rcc>
  <rcc rId="2994" sId="1" numFmtId="34">
    <oc r="H7">
      <v>7.6820000000000004</v>
    </oc>
    <nc r="H7"/>
  </rcc>
  <rcc rId="2995" sId="1" numFmtId="34">
    <oc r="G8">
      <v>729.26499999999999</v>
    </oc>
    <nc r="G8"/>
  </rcc>
  <rcc rId="2996" sId="1" numFmtId="34">
    <oc r="H8">
      <v>1.641</v>
    </oc>
    <nc r="H8"/>
  </rcc>
  <rcc rId="2997" sId="1" numFmtId="34">
    <oc r="E9">
      <v>2.0910000000000002</v>
    </oc>
    <nc r="E9"/>
  </rcc>
  <rcc rId="2998" sId="1" numFmtId="34">
    <oc r="G9">
      <v>1.24</v>
    </oc>
    <nc r="G9"/>
  </rcc>
  <rcc rId="2999" sId="1" numFmtId="34">
    <oc r="H9">
      <v>11.433</v>
    </oc>
    <nc r="H9"/>
  </rcc>
  <rcc rId="3000" sId="1" numFmtId="34">
    <oc r="G10">
      <v>1.099</v>
    </oc>
    <nc r="G10"/>
  </rcc>
  <rcc rId="3001" sId="1" numFmtId="34">
    <oc r="G11">
      <v>7.9660000000000002</v>
    </oc>
    <nc r="G11"/>
  </rcc>
  <rcc rId="3002" sId="1" numFmtId="34">
    <oc r="H11">
      <v>0.63600000000000001</v>
    </oc>
    <nc r="H11"/>
  </rcc>
  <rcc rId="3003" sId="1" numFmtId="34">
    <oc r="H12">
      <v>3.1749999999999998</v>
    </oc>
    <nc r="H12"/>
  </rcc>
  <rcc rId="3004" sId="1" numFmtId="4">
    <oc r="G13">
      <v>10.741</v>
    </oc>
    <nc r="G13"/>
  </rcc>
  <rcc rId="3005" sId="1" numFmtId="34">
    <oc r="E14">
      <v>218.8</v>
    </oc>
    <nc r="E14"/>
  </rcc>
  <rcc rId="3006" sId="1" numFmtId="34">
    <oc r="G15">
      <v>3.5230000000000001</v>
    </oc>
    <nc r="G15"/>
  </rcc>
  <rcc rId="3007" sId="1" numFmtId="34">
    <oc r="G16">
      <v>840.16700000000003</v>
    </oc>
    <nc r="G16"/>
  </rcc>
  <rcc rId="3008" sId="1" numFmtId="34">
    <oc r="H16">
      <v>16.128</v>
    </oc>
    <nc r="H16"/>
  </rcc>
  <rcc rId="3009" sId="1" numFmtId="34">
    <oc r="E17">
      <v>5.9470000000000001</v>
    </oc>
    <nc r="E17"/>
  </rcc>
  <rcc rId="3010" sId="1" numFmtId="34">
    <oc r="G18">
      <v>1.613</v>
    </oc>
    <nc r="G18"/>
  </rcc>
  <rcc rId="3011" sId="1" numFmtId="34">
    <oc r="H18">
      <v>2.0150000000000001</v>
    </oc>
    <nc r="H18"/>
  </rcc>
  <rcc rId="3012" sId="1" numFmtId="34">
    <oc r="H19">
      <v>14.647</v>
    </oc>
    <nc r="H19"/>
  </rcc>
  <rcc rId="3013" sId="1" numFmtId="34">
    <oc r="G20">
      <v>591.55899999999997</v>
    </oc>
    <nc r="G20"/>
  </rcc>
  <rcc rId="3014" sId="1" numFmtId="34">
    <oc r="G21">
      <v>1.82</v>
    </oc>
    <nc r="G21"/>
  </rcc>
  <rcc rId="3015" sId="1" numFmtId="34">
    <oc r="H21">
      <v>10.065</v>
    </oc>
    <nc r="H21"/>
  </rcc>
  <rcc rId="3016" sId="1" numFmtId="34">
    <oc r="E22">
      <v>932.29899999999998</v>
    </oc>
    <nc r="E22"/>
  </rcc>
  <rcc rId="3017" sId="1">
    <oc r="G22">
      <v>12.484999999999999</v>
    </oc>
    <nc r="G22"/>
  </rcc>
  <rcc rId="3018" sId="1" numFmtId="34">
    <oc r="H22">
      <v>12.181000000000001</v>
    </oc>
    <nc r="H22"/>
  </rcc>
  <rcc rId="3019" sId="1" numFmtId="34">
    <oc r="G23">
      <v>10.053000000000001</v>
    </oc>
    <nc r="G23"/>
  </rcc>
  <rcc rId="3020" sId="1" numFmtId="34">
    <oc r="H23">
      <v>9.1379999999999999</v>
    </oc>
    <nc r="H23"/>
  </rcc>
  <rcc rId="3021" sId="1" numFmtId="34">
    <oc r="E24">
      <v>9.3629999999999995</v>
    </oc>
    <nc r="E24"/>
  </rcc>
  <rcc rId="3022" sId="1" numFmtId="34">
    <oc r="G24">
      <v>3.5550000000000002</v>
    </oc>
    <nc r="G24"/>
  </rcc>
  <rcc rId="3023" sId="1" numFmtId="34">
    <oc r="E25">
      <v>11.21</v>
    </oc>
    <nc r="E25"/>
  </rcc>
  <rcc rId="3024" sId="1">
    <oc r="G26">
      <v>1.5740000000000001</v>
    </oc>
    <nc r="G26"/>
  </rcc>
  <rcc rId="3025" sId="1" numFmtId="34">
    <oc r="H26">
      <v>0.83899999999999997</v>
    </oc>
    <nc r="H26"/>
  </rcc>
  <rcc rId="3026" sId="1" numFmtId="34">
    <oc r="H27">
      <v>4.452</v>
    </oc>
    <nc r="H27"/>
  </rcc>
  <rcc rId="3027" sId="1" numFmtId="34">
    <oc r="H28">
      <v>1.6619999999999999</v>
    </oc>
    <nc r="H28"/>
  </rcc>
  <rcc rId="3028" sId="1" numFmtId="34">
    <oc r="G29">
      <v>3.6070000000000002</v>
    </oc>
    <nc r="G29"/>
  </rcc>
  <rcc rId="3029" sId="1" numFmtId="34">
    <oc r="E30">
      <v>0.67200000000000004</v>
    </oc>
    <nc r="E30"/>
  </rcc>
  <rcc rId="3030" sId="1" numFmtId="34">
    <oc r="G30">
      <v>143.62400000000005</v>
    </oc>
    <nc r="G30"/>
  </rcc>
  <rcc rId="3031" sId="1" numFmtId="34">
    <oc r="H30">
      <v>24.862000000000002</v>
    </oc>
    <nc r="H30"/>
  </rcc>
  <rcc rId="3032" sId="1" numFmtId="34">
    <oc r="G31">
      <v>13.289</v>
    </oc>
    <nc r="G31"/>
  </rcc>
  <rcc rId="3033" sId="1" numFmtId="34">
    <oc r="H31">
      <v>2.0539999999999998</v>
    </oc>
    <nc r="H31"/>
  </rcc>
  <rcc rId="3034" sId="1" numFmtId="34">
    <oc r="E32">
      <v>6.4569999999999999</v>
    </oc>
    <nc r="E32"/>
  </rcc>
  <rcc rId="3035" sId="1" numFmtId="34">
    <oc r="G32">
      <v>108.928</v>
    </oc>
    <nc r="G32"/>
  </rcc>
  <rcc rId="3036" sId="1" numFmtId="34">
    <oc r="H32">
      <v>37.941000000000003</v>
    </oc>
    <nc r="H32"/>
  </rcc>
  <rcc rId="3037" sId="1" numFmtId="34">
    <oc r="G33">
      <v>1.843</v>
    </oc>
    <nc r="G33"/>
  </rcc>
  <rcc rId="3038" sId="1" numFmtId="34">
    <oc r="H34">
      <v>1.2270000000000001</v>
    </oc>
    <nc r="H34"/>
  </rcc>
  <rcc rId="3039" sId="1" numFmtId="34">
    <oc r="G35">
      <v>7.7809999999999997</v>
    </oc>
    <nc r="G35"/>
  </rcc>
  <rcc rId="3040" sId="1" numFmtId="34">
    <oc r="H35">
      <v>2.6309999999999998</v>
    </oc>
    <nc r="H35"/>
  </rcc>
  <rcc rId="3041" sId="1" numFmtId="34">
    <oc r="G36">
      <v>2.444</v>
    </oc>
    <nc r="G36"/>
  </rcc>
  <rcc rId="3042" sId="1" numFmtId="34">
    <oc r="G37">
      <v>3.2160000000000002</v>
    </oc>
    <nc r="G37"/>
  </rcc>
  <rcc rId="3043" sId="1" numFmtId="34">
    <oc r="H37">
      <v>1.86</v>
    </oc>
    <nc r="H37"/>
  </rcc>
  <rcc rId="3044" sId="1" numFmtId="34">
    <oc r="H38">
      <v>2.1579999999999999</v>
    </oc>
    <nc r="H38"/>
  </rcc>
  <rcc rId="3045" sId="1" numFmtId="34">
    <oc r="E39">
      <v>6.8220000000000001</v>
    </oc>
    <nc r="E39"/>
  </rcc>
  <rcc rId="3046" sId="1">
    <oc r="F39">
      <v>1.9510000000000001</v>
    </oc>
    <nc r="F39"/>
  </rcc>
  <rcc rId="3047" sId="1" numFmtId="34">
    <oc r="G39">
      <v>180.29300000000001</v>
    </oc>
    <nc r="G39"/>
  </rcc>
  <rcc rId="3048" sId="1" numFmtId="34">
    <oc r="H39">
      <v>53.722000000000001</v>
    </oc>
    <nc r="H39"/>
  </rcc>
  <rcc rId="3049" sId="1" numFmtId="34">
    <oc r="G40">
      <v>1.423</v>
    </oc>
    <nc r="G40"/>
  </rcc>
  <rcc rId="3050" sId="1" numFmtId="34">
    <oc r="H40">
      <v>15.715</v>
    </oc>
    <nc r="H40"/>
  </rcc>
  <rcc rId="3051" sId="1" numFmtId="34">
    <oc r="H41">
      <v>4.4770000000000003</v>
    </oc>
    <nc r="H41"/>
  </rcc>
  <rcc rId="3052" sId="1" numFmtId="34">
    <oc r="H42">
      <v>6.5129999999999999</v>
    </oc>
    <nc r="H42"/>
  </rcc>
  <rcc rId="3053" sId="1" numFmtId="34">
    <oc r="H43">
      <v>0.36299999999999999</v>
    </oc>
    <nc r="H43"/>
  </rcc>
  <rcc rId="3054" sId="1" numFmtId="34">
    <oc r="G44">
      <v>3899.6</v>
    </oc>
    <nc r="G44"/>
  </rcc>
  <rcc rId="3055" sId="1" numFmtId="34">
    <oc r="H44">
      <v>6155.5519999999997</v>
    </oc>
    <nc r="H44"/>
  </rcc>
  <rcc rId="3056" sId="1">
    <oc r="E45">
      <v>0.51300000000000001</v>
    </oc>
    <nc r="E45"/>
  </rcc>
  <rcc rId="3057" sId="1">
    <oc r="F45">
      <v>1.113</v>
    </oc>
    <nc r="F45"/>
  </rcc>
  <rcc rId="3058" sId="1">
    <oc r="G45">
      <v>91.992999999999995</v>
    </oc>
    <nc r="G45"/>
  </rcc>
  <rcc rId="3059" sId="1">
    <oc r="H45">
      <v>46.735999999999997</v>
    </oc>
    <nc r="H45"/>
  </rcc>
  <rcc rId="3060" sId="1">
    <oc r="G46">
      <v>57.993000000000002</v>
    </oc>
    <nc r="G46"/>
  </rcc>
  <rcc rId="3061" sId="1">
    <oc r="H46">
      <v>114.574</v>
    </oc>
    <nc r="H46"/>
  </rcc>
  <rcc rId="3062" sId="1">
    <oc r="G47">
      <v>20.916</v>
    </oc>
    <nc r="G47"/>
  </rcc>
  <rcc rId="3063" sId="1">
    <oc r="H47">
      <v>25.369</v>
    </oc>
    <nc r="H47"/>
  </rcc>
  <rcc rId="3064" sId="1">
    <oc r="G48">
      <v>16.113</v>
    </oc>
    <nc r="G48"/>
  </rcc>
  <rcc rId="3065" sId="1">
    <oc r="H48">
      <v>35.148000000000003</v>
    </oc>
    <nc r="H48"/>
  </rcc>
  <rcc rId="3066" sId="1">
    <oc r="G49">
      <v>7.0119999999999996</v>
    </oc>
    <nc r="G49"/>
  </rcc>
  <rcc rId="3067" sId="1">
    <oc r="E50">
      <v>6.2690000000000001</v>
    </oc>
    <nc r="E50"/>
  </rcc>
  <rcc rId="3068" sId="1">
    <oc r="G51">
      <v>175.58600000000001</v>
    </oc>
    <nc r="G51"/>
  </rcc>
  <rcc rId="3069" sId="1">
    <oc r="H51">
      <v>38.369</v>
    </oc>
    <nc r="H51"/>
  </rcc>
  <rcc rId="3070" sId="1">
    <oc r="G52">
      <v>2.85</v>
    </oc>
    <nc r="G52"/>
  </rcc>
  <rcc rId="3071" sId="1">
    <oc r="H52">
      <v>5.335</v>
    </oc>
    <nc r="H52"/>
  </rcc>
  <rcc rId="3072" sId="1">
    <oc r="G53">
      <v>19.763999999999999</v>
    </oc>
    <nc r="G53"/>
  </rcc>
  <rcc rId="3073" sId="1">
    <oc r="H53">
      <v>7.1420000000000003</v>
    </oc>
    <nc r="H53"/>
  </rcc>
  <rcc rId="3074" sId="1">
    <oc r="G54">
      <v>3.4769999999999999</v>
    </oc>
    <nc r="G54"/>
  </rcc>
  <rcc rId="3075" sId="1">
    <oc r="G55">
      <v>1.3</v>
    </oc>
    <nc r="G55"/>
  </rcc>
  <rcc rId="3076" sId="1" numFmtId="4">
    <oc r="G56">
      <v>2.0550000000000002</v>
    </oc>
    <nc r="G56"/>
  </rcc>
  <rcc rId="3077" sId="1" numFmtId="4">
    <oc r="H56">
      <v>2.4529999999999998</v>
    </oc>
    <nc r="H56"/>
  </rcc>
  <rcc rId="3078" sId="1" numFmtId="4">
    <oc r="G57">
      <v>95.058782019999995</v>
    </oc>
    <nc r="G57"/>
  </rcc>
  <rcc rId="3079" sId="1" numFmtId="4">
    <oc r="H57">
      <v>122.907</v>
    </oc>
    <nc r="H57"/>
  </rcc>
  <rcc rId="3080" sId="1" numFmtId="4">
    <oc r="H58">
      <v>1.599</v>
    </oc>
    <nc r="H58"/>
  </rcc>
  <rcc rId="3081" sId="1" numFmtId="4">
    <oc r="G59">
      <v>3.98</v>
    </oc>
    <nc r="G59"/>
  </rcc>
  <rcc rId="3082" sId="1" numFmtId="4">
    <oc r="H59">
      <v>4.9790000000000001</v>
    </oc>
    <nc r="H59"/>
  </rcc>
  <rcc rId="3083" sId="1" numFmtId="4">
    <oc r="G60">
      <v>6.0170000000000003</v>
    </oc>
    <nc r="G60"/>
  </rcc>
  <rcc rId="3084" sId="1" numFmtId="4">
    <oc r="H60">
      <v>3.6459999999999999</v>
    </oc>
    <nc r="H60"/>
  </rcc>
  <rcc rId="3085" sId="1" numFmtId="4">
    <oc r="H61">
      <v>0.89800000000000002</v>
    </oc>
    <nc r="H61"/>
  </rcc>
  <rcc rId="3086" sId="1" numFmtId="4">
    <oc r="G62">
      <v>1.153</v>
    </oc>
    <nc r="G62"/>
  </rcc>
  <rcc rId="3087" sId="1" numFmtId="4">
    <oc r="G63">
      <v>15.67</v>
    </oc>
    <nc r="G63"/>
  </rcc>
  <rcc rId="3088" sId="1" numFmtId="4">
    <oc r="H63">
      <v>6.1379999999999999</v>
    </oc>
    <nc r="H63"/>
  </rcc>
  <rcc rId="3089" sId="1" numFmtId="4">
    <oc r="G64">
      <v>87.51</v>
    </oc>
    <nc r="G64"/>
  </rcc>
  <rcc rId="3090" sId="1" numFmtId="4">
    <oc r="G65">
      <v>2.5289999999999999</v>
    </oc>
    <nc r="G65"/>
  </rcc>
  <rcc rId="3091" sId="1" numFmtId="4">
    <oc r="H66">
      <v>7.8150000000000004</v>
    </oc>
    <nc r="H66"/>
  </rcc>
  <rcc rId="3092" sId="1" numFmtId="4">
    <oc r="G67">
      <v>1.5</v>
    </oc>
    <nc r="G67"/>
  </rcc>
  <rcc rId="3093" sId="1" numFmtId="4">
    <oc r="H67">
      <v>1.538</v>
    </oc>
    <nc r="H67"/>
  </rcc>
  <rcc rId="3094" sId="1" numFmtId="4">
    <oc r="E68">
      <v>9.8140000000000001</v>
    </oc>
    <nc r="E68"/>
  </rcc>
  <rcc rId="3095" sId="1" numFmtId="4">
    <oc r="G68">
      <v>356.173</v>
    </oc>
    <nc r="G68"/>
  </rcc>
  <rcc rId="3096" sId="1" numFmtId="4">
    <oc r="H68">
      <v>242.994</v>
    </oc>
    <nc r="H68"/>
  </rcc>
  <rcc rId="3097" sId="1" numFmtId="4">
    <oc r="G69">
      <v>1.9350000000000001</v>
    </oc>
    <nc r="G69"/>
  </rcc>
  <rcc rId="3098" sId="1" numFmtId="4">
    <oc r="E70">
      <v>1.877</v>
    </oc>
    <nc r="E70"/>
  </rcc>
  <rcc rId="3099" sId="1" numFmtId="4">
    <oc r="H70">
      <v>1.913</v>
    </oc>
    <nc r="H70"/>
  </rcc>
  <rcc rId="3100" sId="1" numFmtId="4">
    <oc r="H71">
      <v>1.331</v>
    </oc>
    <nc r="H71"/>
  </rcc>
  <rcc rId="3101" sId="1" numFmtId="4">
    <oc r="H72">
      <v>9.4220000000000006</v>
    </oc>
    <nc r="H72"/>
  </rcc>
  <rcc rId="3102" sId="1">
    <oc r="G73">
      <v>4.1749999999999998</v>
    </oc>
    <nc r="G73"/>
  </rcc>
  <rcc rId="3103" sId="1">
    <oc r="H73">
      <v>1.081</v>
    </oc>
    <nc r="H73"/>
  </rcc>
  <rcc rId="3104" sId="1">
    <oc r="G74">
      <v>3.6999999999999998E-2</v>
    </oc>
    <nc r="G74"/>
  </rcc>
  <rcc rId="3105" sId="1">
    <oc r="H74">
      <v>0.11600000000000001</v>
    </oc>
    <nc r="H74"/>
  </rcc>
  <rcc rId="3106" sId="1">
    <oc r="E75">
      <v>2.7589999999999999</v>
    </oc>
    <nc r="E75"/>
  </rcc>
  <rcc rId="3107" sId="1">
    <oc r="G75">
      <v>10.398999999999999</v>
    </oc>
    <nc r="G75"/>
  </rcc>
  <rcc rId="3108" sId="1">
    <oc r="H75">
      <v>49.962000000000003</v>
    </oc>
    <nc r="H75"/>
  </rcc>
  <rcc rId="3109" sId="1">
    <oc r="I75">
      <v>3.8210000000000002</v>
    </oc>
    <nc r="I75"/>
  </rcc>
  <rcc rId="3110" sId="1">
    <oc r="G76">
      <v>2.0179999999999998</v>
    </oc>
    <nc r="G76"/>
  </rcc>
  <rcc rId="3111" sId="1">
    <oc r="H76">
      <v>4.0599999999999996</v>
    </oc>
    <nc r="H76"/>
  </rcc>
  <rcc rId="3112" sId="1">
    <oc r="G77">
      <v>94.751999999999995</v>
    </oc>
    <nc r="G77"/>
  </rcc>
  <rcc rId="3113" sId="1">
    <oc r="H77">
      <v>96.364999999999995</v>
    </oc>
    <nc r="H77"/>
  </rcc>
  <rcc rId="3114" sId="1">
    <oc r="G78">
      <v>7.5789999999999997</v>
    </oc>
    <nc r="G78"/>
  </rcc>
  <rcc rId="3115" sId="1">
    <oc r="H78">
      <v>1.5469999999999999</v>
    </oc>
    <nc r="H78"/>
  </rcc>
  <rcc rId="3116" sId="1">
    <oc r="E79">
      <v>2.65</v>
    </oc>
    <nc r="E79"/>
  </rcc>
  <rcc rId="3117" sId="1">
    <oc r="H80">
      <v>4.1000000000000002E-2</v>
    </oc>
    <nc r="H80"/>
  </rcc>
  <rcc rId="3118" sId="1">
    <oc r="G81">
      <v>1.633</v>
    </oc>
    <nc r="G81"/>
  </rcc>
  <rcc rId="3119" sId="1">
    <oc r="H81">
      <v>1.65</v>
    </oc>
    <nc r="H81"/>
  </rcc>
  <rcc rId="3120" sId="1">
    <oc r="E82">
      <v>2.0289999999999999</v>
    </oc>
    <nc r="E82"/>
  </rcc>
  <rcc rId="3121" sId="1">
    <oc r="H83">
      <v>1.899</v>
    </oc>
    <nc r="H83"/>
  </rcc>
  <rcc rId="3122" sId="1">
    <oc r="G84">
      <v>1.5189999999999999</v>
    </oc>
    <nc r="G84"/>
  </rcc>
  <rcc rId="3123" sId="1">
    <oc r="H84">
      <v>0.15</v>
    </oc>
    <nc r="H84"/>
  </rcc>
  <rcc rId="3124" sId="1">
    <oc r="G85">
      <v>7.5510000000000002</v>
    </oc>
    <nc r="G85"/>
  </rcc>
  <rcc rId="3125" sId="1" numFmtId="4">
    <oc r="H85">
      <v>6</v>
    </oc>
    <nc r="H85"/>
  </rcc>
  <rcc rId="3126" sId="1">
    <oc r="G86">
      <v>154.13400000000001</v>
    </oc>
    <nc r="G86"/>
  </rcc>
  <rcc rId="3127" sId="1">
    <oc r="H86">
      <v>0.82099999999999995</v>
    </oc>
    <nc r="H86"/>
  </rcc>
  <rcc rId="3128" sId="1">
    <oc r="G87">
      <v>0.26600000000000001</v>
    </oc>
    <nc r="G87"/>
  </rcc>
  <rcc rId="3129" sId="1">
    <oc r="H87">
      <v>0.215</v>
    </oc>
    <nc r="H87"/>
  </rcc>
  <rcc rId="3130" sId="1">
    <oc r="H88">
      <v>5.3</v>
    </oc>
    <nc r="H88"/>
  </rcc>
  <rcc rId="3131" sId="1" numFmtId="4">
    <oc r="H89">
      <v>0.9</v>
    </oc>
    <nc r="H89"/>
  </rcc>
  <rcc rId="3132" sId="1">
    <oc r="E90">
      <v>4.8479999999999999</v>
    </oc>
    <nc r="E90"/>
  </rcc>
  <rcc rId="3133" sId="1">
    <oc r="H91">
      <v>0.93100000000000005</v>
    </oc>
    <nc r="H91"/>
  </rcc>
  <rcc rId="3134" sId="1">
    <oc r="H92">
      <v>3.363</v>
    </oc>
    <nc r="H92"/>
  </rcc>
  <rcc rId="3135" sId="1">
    <oc r="H93">
      <v>1.9139999999999999</v>
    </oc>
    <nc r="H93"/>
  </rcc>
  <rcc rId="3136" sId="1">
    <oc r="G94">
      <v>54.164999999999999</v>
    </oc>
    <nc r="G94"/>
  </rcc>
  <rcc rId="3137" sId="1">
    <oc r="E95">
      <v>79.997</v>
    </oc>
    <nc r="E95"/>
  </rcc>
  <rcc rId="3138" sId="1">
    <oc r="F95">
      <v>14.111000000000001</v>
    </oc>
    <nc r="F95"/>
  </rcc>
  <rcc rId="3139" sId="1">
    <oc r="G95">
      <v>25.449000000000002</v>
    </oc>
    <nc r="G95"/>
  </rcc>
  <rcc rId="3140" sId="1">
    <oc r="H96">
      <v>6.5590000000000002</v>
    </oc>
    <nc r="H96"/>
  </rcc>
  <rcc rId="3141" sId="1">
    <oc r="G97">
      <v>3.2389999999999999</v>
    </oc>
    <nc r="G97"/>
  </rcc>
  <rcc rId="3142" sId="1">
    <oc r="G98">
      <v>154.31800000000001</v>
    </oc>
    <nc r="G98"/>
  </rcc>
  <rcc rId="3143" sId="1">
    <oc r="H98">
      <v>236.762</v>
    </oc>
    <nc r="H98"/>
  </rcc>
  <rcc rId="3144" sId="1">
    <oc r="G99">
      <v>8.73</v>
    </oc>
    <nc r="G99"/>
  </rcc>
  <rcc rId="3145" sId="1">
    <oc r="H99">
      <v>1.2430000000000001</v>
    </oc>
    <nc r="H99"/>
  </rcc>
  <rcc rId="3146" sId="1">
    <oc r="G100">
      <v>9.468</v>
    </oc>
    <nc r="G100"/>
  </rcc>
  <rcc rId="3147" sId="1">
    <oc r="H100">
      <v>2.9769999999999999</v>
    </oc>
    <nc r="H100"/>
  </rcc>
  <rcc rId="3148" sId="1">
    <oc r="G101">
      <v>8.5419999999999998</v>
    </oc>
    <nc r="G101"/>
  </rcc>
  <rcc rId="3149" sId="1">
    <oc r="H101">
      <v>5.923</v>
    </oc>
    <nc r="H101"/>
  </rcc>
  <rcc rId="3150" sId="1">
    <oc r="G102">
      <v>7.7359999999999998</v>
    </oc>
    <nc r="G102"/>
  </rcc>
  <rcc rId="3151" sId="1">
    <oc r="H102">
      <v>4.5049999999999999</v>
    </oc>
    <nc r="H102"/>
  </rcc>
  <rcc rId="3152" sId="1">
    <oc r="E103">
      <v>17.254000000000001</v>
    </oc>
    <nc r="E103"/>
  </rcc>
  <rcc rId="3153" sId="1">
    <oc r="G103">
      <v>48.599000000000004</v>
    </oc>
    <nc r="G103"/>
  </rcc>
  <rcc rId="3154" sId="1">
    <oc r="H103">
      <v>10.526999999999999</v>
    </oc>
    <nc r="H103"/>
  </rcc>
  <rcc rId="3155" sId="1">
    <oc r="G104">
      <f>39.5+3.58</f>
    </oc>
    <nc r="G104"/>
  </rcc>
  <rcc rId="3156" sId="1">
    <oc r="H104">
      <f>22.692+6.777</f>
    </oc>
    <nc r="H104"/>
  </rcc>
  <rcc rId="3157" sId="1">
    <oc r="G105">
      <v>13.818999999999999</v>
    </oc>
    <nc r="G105"/>
  </rcc>
  <rcc rId="3158" sId="1">
    <oc r="H105">
      <v>4.9270000000000005</v>
    </oc>
    <nc r="H105"/>
  </rcc>
  <rcc rId="3159" sId="1">
    <oc r="F106">
      <v>3.4119999999999999</v>
    </oc>
    <nc r="F106"/>
  </rcc>
  <rcc rId="3160" sId="1">
    <oc r="G106">
      <v>24.82</v>
    </oc>
    <nc r="G106"/>
  </rcc>
  <rcc rId="3161" sId="1">
    <oc r="H106">
      <v>3.1859999999999999</v>
    </oc>
    <nc r="H106"/>
  </rcc>
  <rcc rId="3162" sId="1">
    <oc r="G107">
      <v>3.2090000000000001</v>
    </oc>
    <nc r="G107"/>
  </rcc>
  <rcc rId="3163" sId="1">
    <oc r="H108">
      <v>1.4159999999999999</v>
    </oc>
    <nc r="H108"/>
  </rcc>
  <rcc rId="3164" sId="1">
    <oc r="G109">
      <v>1.08</v>
    </oc>
    <nc r="G109"/>
  </rcc>
  <rcc rId="3165" sId="1">
    <oc r="E110">
      <v>1.9419999999999999</v>
    </oc>
    <nc r="E110"/>
  </rcc>
  <rcc rId="3166" sId="1">
    <oc r="G110">
      <v>107.812</v>
    </oc>
    <nc r="G110"/>
  </rcc>
  <rcc rId="3167" sId="1">
    <oc r="H110">
      <v>37.856999999999999</v>
    </oc>
    <nc r="H110"/>
  </rcc>
  <rcc rId="3168" sId="1">
    <oc r="G111">
      <v>12.465999999999999</v>
    </oc>
    <nc r="G111"/>
  </rcc>
  <rcc rId="3169" sId="1">
    <oc r="H112">
      <v>3.0339999999999998</v>
    </oc>
    <nc r="H112"/>
  </rcc>
  <rcc rId="3170" sId="1">
    <oc r="H113">
      <v>2.84</v>
    </oc>
    <nc r="H113"/>
  </rcc>
  <rcc rId="3171" sId="1">
    <oc r="H114">
      <v>4.6470000000000002</v>
    </oc>
    <nc r="H114"/>
  </rcc>
  <rcc rId="3172" sId="1">
    <oc r="G115">
      <v>5.2510000000000003</v>
    </oc>
    <nc r="G115"/>
  </rcc>
  <rcc rId="3173" sId="1">
    <oc r="H115">
      <v>10.08</v>
    </oc>
    <nc r="H115"/>
  </rcc>
  <rcc rId="3174" sId="1">
    <oc r="G116">
      <v>2.9729999999999999</v>
    </oc>
    <nc r="G116"/>
  </rcc>
  <rcc rId="3175" sId="1">
    <oc r="H117">
      <v>1.546</v>
    </oc>
    <nc r="H117"/>
  </rcc>
  <rcc rId="3176" sId="1">
    <oc r="H118">
      <v>3.1</v>
    </oc>
    <nc r="H118"/>
  </rcc>
  <rcc rId="3177" sId="1">
    <oc r="F119">
      <v>3.2320000000000002</v>
    </oc>
    <nc r="F119"/>
  </rcc>
  <rcc rId="3178" sId="1">
    <oc r="G119">
      <v>82.474000000000004</v>
    </oc>
    <nc r="G119"/>
  </rcc>
  <rcc rId="3179" sId="1">
    <oc r="H119">
      <v>66.736999999999995</v>
    </oc>
    <nc r="H119"/>
  </rcc>
  <rcc rId="3180" sId="1">
    <oc r="G120">
      <v>11.685</v>
    </oc>
    <nc r="G120"/>
  </rcc>
  <rcc rId="3181" sId="1">
    <oc r="G121">
      <v>2.0470000000000002</v>
    </oc>
    <nc r="G121"/>
  </rcc>
  <rcc rId="3182" sId="1" numFmtId="34">
    <oc r="G122">
      <v>93.356999999999985</v>
    </oc>
    <nc r="G122"/>
  </rcc>
  <rcc rId="3183" sId="1" numFmtId="34">
    <oc r="E123">
      <v>3.7229999999999999</v>
    </oc>
    <nc r="E123"/>
  </rcc>
  <rcc rId="3184" sId="1" numFmtId="34">
    <oc r="F123">
      <v>5.0439999999999996</v>
    </oc>
    <nc r="F123"/>
  </rcc>
  <rcc rId="3185" sId="1" numFmtId="34">
    <oc r="G123">
      <v>11.582999999999998</v>
    </oc>
    <nc r="G123"/>
  </rcc>
  <rcc rId="3186" sId="1" numFmtId="34">
    <oc r="H123">
      <v>6.5220000000000002</v>
    </oc>
    <nc r="H123"/>
  </rcc>
  <rcc rId="3187" sId="1" numFmtId="34">
    <oc r="H124">
      <v>3.4459999999999997</v>
    </oc>
    <nc r="H124"/>
  </rcc>
  <rcc rId="3188" sId="1" numFmtId="34">
    <oc r="E125">
      <v>35089.669000000002</v>
    </oc>
    <nc r="E125"/>
  </rcc>
  <rcc rId="3189" sId="1">
    <oc r="E126">
      <v>1855.2270000000001</v>
    </oc>
    <nc r="E126"/>
  </rcc>
  <rcc rId="3190" sId="1">
    <oc r="G127">
      <v>320.738</v>
    </oc>
    <nc r="G127"/>
  </rcc>
  <rcc rId="3191" sId="1">
    <oc r="E128">
      <v>8026.8180000000002</v>
    </oc>
    <nc r="E128"/>
  </rcc>
  <rcc rId="3192" sId="1">
    <oc r="G128">
      <v>518.91099999999994</v>
    </oc>
    <nc r="G128"/>
  </rcc>
  <rcc rId="3193" sId="1">
    <oc r="E129">
      <v>2.6789999999999998</v>
    </oc>
    <nc r="E129"/>
  </rcc>
  <rcc rId="3194" sId="1">
    <oc r="G130">
      <v>7.2170000000000005</v>
    </oc>
    <nc r="G130"/>
  </rcc>
  <rcc rId="3195" sId="1">
    <oc r="H130">
      <v>10.979000000000003</v>
    </oc>
    <nc r="H130"/>
  </rcc>
  <rcc rId="3196" sId="1">
    <oc r="G131">
      <v>55.142000000000003</v>
    </oc>
    <nc r="G131"/>
  </rcc>
  <rcc rId="3197" sId="1">
    <oc r="H131">
      <v>33.209000000000003</v>
    </oc>
    <nc r="H131"/>
  </rcc>
  <rcc rId="3198" sId="1" numFmtId="19">
    <oc r="H2">
      <v>43556</v>
    </oc>
    <nc r="H2">
      <v>43586</v>
    </nc>
  </rcc>
  <rfmt sheetId="1" sqref="A132" start="0" length="0">
    <dxf>
      <alignment horizontal="right" vertic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" sqref="B13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C13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cc rId="3199" sId="1" odxf="1" dxf="1">
    <nc r="D132">
      <f>SUM(E132:H132)</f>
    </nc>
    <odxf>
      <numFmt numFmtId="0" formatCode="General"/>
      <border outline="0">
        <left/>
        <right/>
        <top/>
        <bottom/>
      </border>
    </odxf>
    <ndxf>
      <numFmt numFmtId="166" formatCode="_-* #,##0.000\ _₽_-;\-* #,##0.000\ _₽_-;_-* &quot;-&quot;??\ _₽_-;_-@_-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  <rfmt sheetId="1" sqref="E13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F13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G13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H13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I13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J13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K13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L13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M13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N132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</rfmt>
  <rcc rId="3200" sId="1">
    <nc r="A132">
      <v>126</v>
    </nc>
  </rcc>
  <rcc rId="3201" sId="1">
    <nc r="B132" t="inlineStr">
      <is>
        <t>Кировская область</t>
      </is>
    </nc>
  </rcc>
  <rcc rId="3202" sId="1" odxf="1" dxf="1">
    <nc r="C132" t="inlineStr">
      <is>
        <t xml:space="preserve">ПАО "МРСК  Центра и Приволжья" </t>
      </is>
    </nc>
    <ndxf>
      <border outline="0">
        <top style="medium">
          <color indexed="64"/>
        </top>
        <bottom style="thin">
          <color indexed="64"/>
        </bottom>
      </border>
    </ndxf>
  </rcc>
  <rsnm rId="3203" sheetId="1" oldName="[05.19 Раскрытие об объеме фактического полезного отпуска электроэнергии и мощности май 2019.xlsx]04.19" newName="[05.19 Раскрытие об объеме фактического полезного отпуска электроэнергии и мощности май 2019.xlsx]05.19"/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28" sId="1">
    <nc r="G100">
      <v>13.033000000000001</v>
    </nc>
  </rcc>
  <rcc rId="929" sId="1">
    <nc r="H100">
      <v>4.6779999999999999</v>
    </nc>
  </rcc>
</revisions>
</file>

<file path=xl/revisions/revisionLog3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04" sId="1" numFmtId="34">
    <nc r="G8">
      <v>770.11099999999999</v>
    </nc>
  </rcc>
  <rcv guid="{F755079D-780C-46DA-88FC-097E32E46902}" action="delete"/>
  <rdn rId="0" localSheetId="1" customView="1" name="Z_F755079D_780C_46DA_88FC_097E32E46902_.wvu.FilterData" hidden="1" oldHidden="1">
    <formula>'05.19'!$A$6:$N$132</formula>
    <oldFormula>'05.19'!$A$6:$N$128</oldFormula>
  </rdn>
  <rcv guid="{F755079D-780C-46DA-88FC-097E32E46902}" action="add"/>
</revisions>
</file>

<file path=xl/revisions/revisionLog3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06" sId="1" numFmtId="34">
    <nc r="G20">
      <v>625.07899999999995</v>
    </nc>
  </rcc>
  <rcc rId="3207" sId="1" numFmtId="34">
    <nc r="G21">
      <v>1.863</v>
    </nc>
  </rcc>
  <rcc rId="3208" sId="1" numFmtId="34">
    <nc r="H21">
      <v>9.3410000000000011</v>
    </nc>
  </rcc>
</revisions>
</file>

<file path=xl/revisions/revisionLog3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09" sId="1">
    <nc r="E128">
      <v>7519.1120000000001</v>
    </nc>
  </rcc>
  <rcc rId="3210" sId="1">
    <nc r="G128">
      <v>734.68899999999996</v>
    </nc>
  </rcc>
</revisions>
</file>

<file path=xl/revisions/revisionLog3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11" sId="1" numFmtId="34">
    <nc r="H124">
      <v>3.2199999999999998</v>
    </nc>
  </rcc>
  <rcc rId="3212" sId="1" numFmtId="34">
    <nc r="G122">
      <v>103.47599999999998</v>
    </nc>
  </rcc>
  <rcc rId="3213" sId="1" numFmtId="34">
    <nc r="E123">
      <v>4.2359999999999998</v>
    </nc>
  </rcc>
  <rcc rId="3214" sId="1" numFmtId="34">
    <nc r="F123">
      <v>5.4089999999999998</v>
    </nc>
  </rcc>
  <rcc rId="3215" sId="1" numFmtId="34">
    <nc r="G123">
      <v>12.66</v>
    </nc>
  </rcc>
  <rcc rId="3216" sId="1" numFmtId="34">
    <nc r="H123">
      <v>7.1379999999999999</v>
    </nc>
  </rcc>
</revisions>
</file>

<file path=xl/revisions/revisionLog3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17" sId="1" numFmtId="34">
    <nc r="E125">
      <v>40057.737000000001</v>
    </nc>
  </rcc>
</revisions>
</file>

<file path=xl/revisions/revisionLog3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18" sId="1" odxf="1" s="1" dxf="1">
    <nc r="G110">
      <v>112.355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  <protection locked="1" hidden="0"/>
    </odxf>
    <ndxf>
      <font>
        <sz val="9"/>
        <color auto="1"/>
        <name val="Tahoma"/>
        <scheme val="none"/>
      </font>
      <alignment vertical="center" readingOrder="0"/>
      <border outline="0">
        <left/>
        <right/>
        <top/>
        <bottom/>
      </border>
    </ndxf>
  </rcc>
  <rcc rId="3219" sId="1" odxf="1" s="1" dxf="1">
    <nc r="H110">
      <v>40.219000000000001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  <protection locked="1" hidden="0"/>
    </odxf>
    <ndxf>
      <font>
        <sz val="9"/>
        <color auto="1"/>
        <name val="Tahoma"/>
        <scheme val="none"/>
      </font>
      <alignment vertical="center" readingOrder="0"/>
      <border outline="0">
        <left/>
        <right/>
        <top/>
        <bottom/>
      </border>
    </ndxf>
  </rcc>
  <rcc rId="3220" sId="1" odxf="1" s="1" dxf="1">
    <nc r="E110">
      <v>2.12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  <protection locked="1" hidden="0"/>
    </odxf>
    <ndxf>
      <font>
        <sz val="9"/>
        <color auto="1"/>
        <name val="Tahoma"/>
        <scheme val="none"/>
      </font>
      <alignment vertical="center" readingOrder="0"/>
      <border outline="0">
        <left/>
        <right/>
        <top/>
        <bottom/>
      </border>
    </ndxf>
  </rcc>
  <rcc rId="3221" sId="1" odxf="1" s="1" dxf="1">
    <nc r="H111">
      <v>13.201000000000001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9"/>
        <color auto="1"/>
        <name val="Tahoma"/>
        <scheme val="none"/>
      </font>
      <alignment vertical="center" readingOrder="0"/>
      <border outline="0">
        <left/>
        <right/>
        <top/>
        <bottom/>
      </border>
    </ndxf>
  </rcc>
  <rcc rId="3222" sId="1" odxf="1" s="1" dxf="1">
    <nc r="H112">
      <v>3.2080000000000002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9"/>
        <color auto="1"/>
        <name val="Tahoma"/>
        <scheme val="none"/>
      </font>
      <alignment vertical="center" readingOrder="0"/>
      <border outline="0">
        <left/>
        <right/>
        <top/>
        <bottom/>
      </border>
    </ndxf>
  </rcc>
  <rcc rId="3223" sId="1" odxf="1" s="1" dxf="1">
    <nc r="H113">
      <v>2.2029999999999998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9"/>
        <color auto="1"/>
        <name val="Tahoma"/>
        <scheme val="none"/>
      </font>
      <alignment vertical="center" readingOrder="0"/>
      <border outline="0">
        <left/>
        <right/>
        <top/>
        <bottom/>
      </border>
    </ndxf>
  </rcc>
  <rcc rId="3224" sId="1" odxf="1" s="1" dxf="1">
    <nc r="H114">
      <v>4.9580000000000002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9"/>
        <color auto="1"/>
        <name val="Tahoma"/>
        <scheme val="none"/>
      </font>
      <alignment vertical="center" readingOrder="0"/>
      <border outline="0">
        <left/>
        <right/>
        <top/>
        <bottom/>
      </border>
    </ndxf>
  </rcc>
  <rcc rId="3225" sId="1" odxf="1" s="1" dxf="1">
    <nc r="H115">
      <v>10.612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9"/>
        <color auto="1"/>
        <name val="Tahoma"/>
        <scheme val="none"/>
      </font>
      <alignment vertical="center" readingOrder="0"/>
      <border outline="0">
        <left/>
        <right/>
        <top/>
        <bottom/>
      </border>
    </ndxf>
  </rcc>
  <rcc rId="3226" sId="1" odxf="1" s="1" dxf="1">
    <nc r="G116">
      <v>3.1859999999999999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9"/>
        <color auto="1"/>
        <name val="Tahoma"/>
        <scheme val="none"/>
      </font>
      <alignment vertical="center" readingOrder="0"/>
      <border outline="0">
        <left/>
        <right/>
        <top/>
        <bottom/>
      </border>
    </ndxf>
  </rcc>
  <rcc rId="3227" sId="1" odxf="1" s="1" dxf="1">
    <nc r="G115">
      <v>5.5880000000000001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9"/>
        <color auto="1"/>
        <name val="Tahoma"/>
        <scheme val="none"/>
      </font>
      <alignment vertical="center" readingOrder="0"/>
      <border outline="0">
        <left/>
        <right/>
        <top/>
        <bottom/>
      </border>
    </ndxf>
  </rcc>
  <rcc rId="3228" sId="1" odxf="1" s="1" dxf="1">
    <nc r="H117">
      <v>1.617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9"/>
        <color auto="1"/>
        <name val="Tahoma"/>
        <scheme val="none"/>
      </font>
      <alignment vertical="center" readingOrder="0"/>
      <border outline="0">
        <left/>
        <right/>
        <top/>
        <bottom/>
      </border>
    </ndxf>
  </rcc>
  <rcc rId="3229" sId="1" odxf="1" s="1" dxf="1">
    <nc r="H118">
      <v>3.2349999999999999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odxf>
    <ndxf>
      <font>
        <sz val="9"/>
        <color auto="1"/>
        <name val="Tahoma"/>
        <scheme val="none"/>
      </font>
      <alignment vertical="center" readingOrder="0"/>
      <border outline="0">
        <left/>
        <right/>
        <top/>
        <bottom/>
      </border>
    </ndxf>
  </rcc>
  <rfmt sheetId="1" sqref="D110">
    <dxf>
      <numFmt numFmtId="166" formatCode="_-* #,##0.000\ _₽_-;\-* #,##0.000\ _₽_-;_-* &quot;-&quot;??\ _₽_-;_-@_-"/>
    </dxf>
  </rfmt>
  <rfmt sheetId="1" sqref="D110">
    <dxf>
      <numFmt numFmtId="35" formatCode="_-* #,##0.00\ _₽_-;\-* #,##0.00\ _₽_-;_-* &quot;-&quot;??\ _₽_-;_-@_-"/>
    </dxf>
  </rfmt>
</revisions>
</file>

<file path=xl/revisions/revisionLog3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G115:H115" start="0" length="0">
    <dxf>
      <border>
        <top style="thin">
          <color indexed="64"/>
        </top>
      </border>
    </dxf>
  </rfmt>
  <rfmt sheetId="1" sqref="G117:H117" start="0" length="0">
    <dxf>
      <border>
        <bottom style="thin">
          <color indexed="64"/>
        </bottom>
      </border>
    </dxf>
  </rfmt>
  <rfmt sheetId="1" sqref="G115:H11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H111" start="0" length="0">
    <dxf>
      <border>
        <top style="thin">
          <color indexed="64"/>
        </top>
      </border>
    </dxf>
  </rfmt>
  <rfmt sheetId="1" sqref="H111:H11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G110" start="0" length="0">
    <dxf>
      <border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</revisions>
</file>

<file path=xl/revisions/revisionLog3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30" sId="1">
    <nc r="H104">
      <v>6.2189999999999994</v>
    </nc>
  </rcc>
  <rcv guid="{F755079D-780C-46DA-88FC-097E32E46902}" action="delete"/>
  <rdn rId="0" localSheetId="1" customView="1" name="Z_F755079D_780C_46DA_88FC_097E32E46902_.wvu.FilterData" hidden="1" oldHidden="1">
    <formula>'05.19'!$A$6:$N$132</formula>
    <oldFormula>'05.19'!$A$6:$N$132</oldFormula>
  </rdn>
  <rcv guid="{F755079D-780C-46DA-88FC-097E32E46902}" action="add"/>
</revisions>
</file>

<file path=xl/revisions/revisionLog3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32" sId="1">
    <nc r="G109">
      <v>1.2</v>
    </nc>
  </rcc>
  <rcc rId="3233" sId="1">
    <nc r="G104">
      <v>3.9590000000000001</v>
    </nc>
  </rcc>
  <rcc rId="3234" sId="1">
    <nc r="H108">
      <v>1.681</v>
    </nc>
  </rcc>
  <rcc rId="3235" sId="1">
    <nc r="G105">
      <v>14.748000000000001</v>
    </nc>
  </rcc>
  <rcc rId="3236" sId="1">
    <nc r="H105">
      <v>5.1899999999999995</v>
    </nc>
  </rcc>
  <rcc rId="3237" sId="1">
    <nc r="F106">
      <v>3.3210000000000002</v>
    </nc>
  </rcc>
  <rcc rId="3238" sId="1">
    <nc r="G106">
      <v>25.491000000000003</v>
    </nc>
  </rcc>
  <rcc rId="3239" sId="1">
    <nc r="H106">
      <v>3.363</v>
    </nc>
  </rcc>
</revisions>
</file>

<file path=xl/revisions/revisionLog3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40" sId="1">
    <oc r="G104">
      <v>3.9590000000000001</v>
    </oc>
    <nc r="G104">
      <f>3.959+42.833</f>
    </nc>
  </rcc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0" sId="1">
    <nc r="H103">
      <v>1.895</v>
    </nc>
  </rcc>
  <rfmt sheetId="1" sqref="D98:D103">
    <dxf>
      <numFmt numFmtId="166" formatCode="_-* #,##0.000\ _₽_-;\-* #,##0.000\ _₽_-;_-* &quot;-&quot;??\ _₽_-;_-@_-"/>
    </dxf>
  </rfmt>
</revisions>
</file>

<file path=xl/revisions/revisionLog3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41" sId="1">
    <oc r="H104">
      <v>6.2189999999999994</v>
    </oc>
    <nc r="H104">
      <f>6.219+23.561</f>
    </nc>
  </rcc>
</revisions>
</file>

<file path=xl/revisions/revisionLog3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42" sId="1">
    <nc r="G107">
      <v>3.4430000000000001</v>
    </nc>
  </rcc>
</revisions>
</file>

<file path=xl/revisions/revisionLog3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43" sId="1">
    <nc r="E103">
      <v>18.518999999999998</v>
    </nc>
  </rcc>
  <rcc rId="3244" sId="1">
    <nc r="G103">
      <v>50.996000000000002</v>
    </nc>
  </rcc>
  <rcc rId="3245" sId="1">
    <nc r="H103">
      <v>11.481</v>
    </nc>
  </rcc>
</revisions>
</file>

<file path=xl/revisions/revisionLog3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46" sId="1">
    <nc r="E126">
      <v>1722.87</v>
    </nc>
  </rcc>
</revisions>
</file>

<file path=xl/revisions/revisionLog3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47" sId="1">
    <nc r="G131">
      <v>58.686999999999998</v>
    </nc>
  </rcc>
  <rcc rId="3248" sId="1">
    <nc r="H131">
      <v>37.433</v>
    </nc>
  </rcc>
  <rcc rId="3249" sId="1">
    <nc r="E129">
      <v>2.859</v>
    </nc>
  </rcc>
  <rcc rId="3250" sId="1">
    <nc r="G130">
      <v>8.1710000000000012</v>
    </nc>
  </rcc>
  <rcc rId="3251" sId="1">
    <nc r="H130">
      <v>11.879000000000001</v>
    </nc>
  </rcc>
</revisions>
</file>

<file path=xl/revisions/revisionLog3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52" sId="1">
    <nc r="G26">
      <v>1.681</v>
    </nc>
  </rcc>
  <rcc rId="3253" sId="1" numFmtId="34">
    <nc r="H26">
      <v>0.88900000000000001</v>
    </nc>
  </rcc>
  <rcc rId="3254" sId="1" numFmtId="34">
    <nc r="H27">
      <v>4.9379999999999997</v>
    </nc>
  </rcc>
  <rcc rId="3255" sId="1" numFmtId="34">
    <nc r="H28">
      <v>1.825</v>
    </nc>
  </rcc>
  <rcc rId="3256" sId="1" numFmtId="34">
    <nc r="G29">
      <v>3.87</v>
    </nc>
  </rcc>
  <rcc rId="3257" sId="1" numFmtId="34">
    <nc r="E30">
      <v>0.71899999999999997</v>
    </nc>
  </rcc>
  <rcc rId="3258" sId="1" numFmtId="34">
    <nc r="G30">
      <v>151.13299999999998</v>
    </nc>
  </rcc>
  <rcc rId="3259" sId="1" numFmtId="34">
    <nc r="H30">
      <v>26.54</v>
    </nc>
  </rcc>
</revisions>
</file>

<file path=xl/revisions/revisionLog3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60" sId="1" numFmtId="34">
    <nc r="E39">
      <v>7.2229999999999999</v>
    </nc>
  </rcc>
  <rcc rId="3261" sId="1" numFmtId="34">
    <nc r="H39">
      <v>58.706000000000003</v>
    </nc>
  </rcc>
  <rcc rId="3262" sId="1">
    <nc r="F39">
      <v>2.1179999999999999</v>
    </nc>
  </rcc>
  <rcc rId="3263" sId="1" numFmtId="34">
    <nc r="G39">
      <v>221429</v>
    </nc>
  </rcc>
</revisions>
</file>

<file path=xl/revisions/revisionLog3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64" sId="1" numFmtId="34">
    <nc r="H34">
      <v>1.3160000000000001</v>
    </nc>
  </rcc>
  <rcc rId="3265" sId="1" odxf="1" dxf="1" numFmtId="34">
    <nc r="E32">
      <v>6.8620000000000001</v>
    </nc>
    <odxf>
      <font/>
    </odxf>
    <ndxf>
      <font>
        <sz val="11"/>
        <color theme="1"/>
        <name val="Times New Roman"/>
        <scheme val="none"/>
      </font>
    </ndxf>
  </rcc>
  <rcc rId="3266" sId="1" numFmtId="34">
    <nc r="H32">
      <v>39.64</v>
    </nc>
  </rcc>
  <rcc rId="3267" sId="1" numFmtId="34">
    <nc r="G32">
      <v>116.621</v>
    </nc>
  </rcc>
  <rcc rId="3268" sId="1" numFmtId="34">
    <nc r="G33">
      <v>1.9530000000000001</v>
    </nc>
  </rcc>
  <rcc rId="3269" sId="1" numFmtId="34">
    <nc r="H37">
      <v>2.0209999999999999</v>
    </nc>
  </rcc>
  <rcc rId="3270" sId="1" numFmtId="34">
    <nc r="G37">
      <v>3.4910000000000001</v>
    </nc>
  </rcc>
</revisions>
</file>

<file path=xl/revisions/revisionLog3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71" sId="1" numFmtId="34">
    <nc r="G35">
      <v>8.1969999999999992</v>
    </nc>
  </rcc>
  <rcc rId="3272" sId="1" numFmtId="34">
    <nc r="H35">
      <v>2.5720000000000001</v>
    </nc>
  </rcc>
</revisions>
</file>

<file path=xl/revisions/revisionLog3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73" sId="1" numFmtId="34">
    <nc r="G36">
      <v>2.6749999999999998</v>
    </nc>
  </rcc>
  <rcc rId="3274" sId="1" numFmtId="34">
    <nc r="H38">
      <v>2.262</v>
    </nc>
  </rcc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1" sId="1">
    <oc r="G99">
      <v>37.039000000000001</v>
    </oc>
    <nc r="G99">
      <f>37.039+2.948</f>
    </nc>
  </rcc>
  <rcc rId="932" sId="1">
    <nc r="G104">
      <v>1.1599999999999999</v>
    </nc>
  </rcc>
</revisions>
</file>

<file path=xl/revisions/revisionLog3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75" sId="1" numFmtId="34">
    <oc r="G39">
      <v>221429</v>
    </oc>
    <nc r="G39">
      <v>192.35900000000001</v>
    </nc>
  </rcc>
  <rcc rId="3276" sId="1" numFmtId="34">
    <oc r="H39">
      <v>58.706000000000003</v>
    </oc>
    <nc r="H39">
      <v>57.567999999999998</v>
    </nc>
  </rcc>
</revisions>
</file>

<file path=xl/revisions/revisionLog3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77" sId="1" numFmtId="34">
    <nc r="H31">
      <v>2.0510000000000002</v>
    </nc>
  </rcc>
  <rcc rId="3278" sId="1" numFmtId="34">
    <nc r="G31">
      <v>13.348000000000001</v>
    </nc>
  </rcc>
</revisions>
</file>

<file path=xl/revisions/revisionLog3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79" sId="1">
    <nc r="E50">
      <v>6.82</v>
    </nc>
  </rcc>
  <rcc rId="3280" sId="1">
    <nc r="E45">
      <v>0.54</v>
    </nc>
  </rcc>
  <rcc rId="3281" sId="1">
    <nc r="F45">
      <v>1.2270000000000001</v>
    </nc>
  </rcc>
  <rcc rId="3282" sId="1">
    <nc r="G45">
      <v>98.183000000000007</v>
    </nc>
  </rcc>
  <rcc rId="3283" sId="1">
    <nc r="H45">
      <v>49.095999999999997</v>
    </nc>
  </rcc>
  <rcc rId="3284" sId="1">
    <nc r="G46">
      <v>61.301000000000002</v>
    </nc>
  </rcc>
  <rcc rId="3285" sId="1">
    <nc r="H46">
      <v>124.47199999999999</v>
    </nc>
  </rcc>
  <rcc rId="3286" sId="1">
    <nc r="G47">
      <v>21.187000000000001</v>
    </nc>
  </rcc>
  <rcc rId="3287" sId="1">
    <nc r="H47">
      <v>28.411999999999999</v>
    </nc>
  </rcc>
  <rcc rId="3288" sId="1">
    <nc r="G48">
      <v>26.119</v>
    </nc>
  </rcc>
  <rcc rId="3289" sId="1">
    <nc r="H48">
      <v>26.245000000000001</v>
    </nc>
  </rcc>
  <rcc rId="3290" sId="1">
    <nc r="G49">
      <v>7.4269999999999996</v>
    </nc>
  </rcc>
</revisions>
</file>

<file path=xl/revisions/revisionLog3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91" sId="1">
    <nc r="G120">
      <v>12.768000000000001</v>
    </nc>
  </rcc>
  <rcc rId="3292" sId="1">
    <nc r="G121">
      <v>2.2869999999999999</v>
    </nc>
  </rcc>
  <rcc rId="3293" sId="1">
    <nc r="F119">
      <v>3.1680000000000001</v>
    </nc>
  </rcc>
  <rcc rId="3294" sId="1">
    <nc r="G119">
      <v>91.230999999999995</v>
    </nc>
  </rcc>
  <rcc rId="3295" sId="1">
    <nc r="H119">
      <v>72.191000000000003</v>
    </nc>
  </rcc>
</revisions>
</file>

<file path=xl/revisions/revisionLog3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96" sId="1" numFmtId="34">
    <nc r="G40">
      <v>1.47</v>
    </nc>
  </rcc>
  <rcc rId="3297" sId="1" numFmtId="34">
    <nc r="H42">
      <v>6.9880640000000103</v>
    </nc>
  </rcc>
  <rcc rId="3298" sId="1" numFmtId="34">
    <nc r="H40">
      <v>12.70401</v>
    </nc>
  </rcc>
  <rcc rId="3299" sId="1" numFmtId="34">
    <nc r="H41">
      <v>4.6983360000000101</v>
    </nc>
  </rcc>
  <rcc rId="3300" sId="1" numFmtId="34">
    <nc r="H43">
      <v>4.0242449999999996</v>
    </nc>
  </rcc>
</revisions>
</file>

<file path=xl/revisions/revisionLog3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01" sId="1" numFmtId="34">
    <nc r="H8">
      <v>1.806</v>
    </nc>
  </rcc>
  <rcc rId="3302" sId="1" numFmtId="34">
    <oc r="G8">
      <v>770.11099999999999</v>
    </oc>
    <nc r="G8">
      <v>776.64300000000003</v>
    </nc>
  </rcc>
  <rcc rId="3303" sId="1" numFmtId="34">
    <nc r="G9">
      <v>1.2969999999999999</v>
    </nc>
  </rcc>
  <rcc rId="3304" sId="1" numFmtId="34">
    <nc r="G10">
      <v>1.1439999999999999</v>
    </nc>
  </rcc>
  <rcc rId="3305" sId="1" numFmtId="34">
    <nc r="G11">
      <v>9.577</v>
    </nc>
  </rcc>
  <rcc rId="3306" sId="1" numFmtId="34">
    <nc r="E9">
      <v>2.3260000000000001</v>
    </nc>
  </rcc>
  <rcc rId="3307" sId="1" numFmtId="34">
    <nc r="H9">
      <v>12.244999999999999</v>
    </nc>
  </rcc>
  <rcc rId="3308" sId="1" numFmtId="34">
    <nc r="H12">
      <v>3.3940000000000001</v>
    </nc>
  </rcc>
  <rcc rId="3309" sId="1" numFmtId="34">
    <nc r="H11">
      <v>0.67900000000000005</v>
    </nc>
  </rcc>
</revisions>
</file>

<file path=xl/revisions/revisionLog3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10" sId="1">
    <nc r="H98">
      <v>246.52099999999999</v>
    </nc>
  </rcc>
  <rcc rId="3311" sId="1">
    <nc r="G98">
      <v>163.066</v>
    </nc>
  </rcc>
  <rcc rId="3312" sId="1">
    <nc r="H100">
      <v>2.9750000000000001</v>
    </nc>
  </rcc>
  <rcc rId="3313" sId="1">
    <nc r="G99">
      <v>10.452</v>
    </nc>
  </rcc>
  <rcc rId="3314" sId="1">
    <nc r="H99">
      <v>1.3440000000000001</v>
    </nc>
  </rcc>
  <rcc rId="3315" sId="1">
    <nc r="G100">
      <v>10.192</v>
    </nc>
  </rcc>
  <rcc rId="3316" sId="1">
    <nc r="G101">
      <v>8.2690000000000001</v>
    </nc>
  </rcc>
  <rcc rId="3317" sId="1">
    <nc r="H101">
      <v>5.9169999999999998</v>
    </nc>
  </rcc>
</revisions>
</file>

<file path=xl/revisions/revisionLog3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18" sId="1">
    <nc r="G102">
      <v>8.0399999999999991</v>
    </nc>
  </rcc>
  <rcc rId="3319" sId="1">
    <nc r="H102">
      <v>4.6379999999999999</v>
    </nc>
  </rcc>
</revisions>
</file>

<file path=xl/revisions/revisionLog3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20" sId="1">
    <nc r="G127">
      <v>360.54399999999998</v>
    </nc>
  </rcc>
</revisions>
</file>

<file path=xl/revisions/revisionLog3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21" sId="1" numFmtId="34">
    <nc r="G23">
      <v>131.24</v>
    </nc>
  </rcc>
  <rcc rId="3322" sId="1" numFmtId="34">
    <nc r="H23">
      <v>13.696</v>
    </nc>
  </rcc>
  <rrc rId="3323" sId="1" ref="A25:XFD25" action="insertRow"/>
  <rfmt sheetId="1" sqref="A25" start="0" length="0">
    <dxf>
      <border outline="0">
        <top style="thin">
          <color indexed="64"/>
        </top>
      </border>
    </dxf>
  </rfmt>
  <rcc rId="3324" sId="1" odxf="1" dxf="1">
    <nc r="A25">
      <v>19</v>
    </nc>
    <ndxf>
      <border outline="0">
        <top style="medium">
          <color indexed="64"/>
        </top>
      </border>
    </ndxf>
  </rcc>
  <rcc rId="3325" sId="1" odxf="1" dxf="1">
    <oc r="A26">
      <v>19</v>
    </oc>
    <nc r="A26">
      <v>20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326" sId="1" odxf="1" dxf="1">
    <oc r="A27">
      <v>20</v>
    </oc>
    <nc r="A27">
      <v>21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327" sId="1" odxf="1" dxf="1">
    <oc r="A28">
      <v>21</v>
    </oc>
    <nc r="A28">
      <v>22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328" sId="1" odxf="1" dxf="1">
    <oc r="A29">
      <v>22</v>
    </oc>
    <nc r="A29">
      <v>23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329" sId="1" odxf="1" dxf="1">
    <oc r="A30">
      <v>23</v>
    </oc>
    <nc r="A30">
      <v>24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330" sId="1" odxf="1" dxf="1">
    <oc r="A31">
      <v>24</v>
    </oc>
    <nc r="A31">
      <v>25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331" sId="1" odxf="1" dxf="1">
    <oc r="A32">
      <v>25</v>
    </oc>
    <nc r="A32">
      <v>26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332" sId="1" odxf="1" dxf="1">
    <oc r="A33">
      <v>26</v>
    </oc>
    <nc r="A33">
      <v>27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333" sId="1" odxf="1" dxf="1">
    <oc r="A34">
      <v>27</v>
    </oc>
    <nc r="A34">
      <v>28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334" sId="1" odxf="1" dxf="1">
    <oc r="A35">
      <v>28</v>
    </oc>
    <nc r="A35">
      <v>29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335" sId="1" odxf="1" dxf="1">
    <oc r="A36">
      <v>29</v>
    </oc>
    <nc r="A36">
      <v>30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336" sId="1" odxf="1" dxf="1">
    <oc r="A37">
      <v>30</v>
    </oc>
    <nc r="A37">
      <v>31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337" sId="1" odxf="1" dxf="1">
    <oc r="A38">
      <v>31</v>
    </oc>
    <nc r="A38">
      <v>32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338" sId="1" odxf="1" dxf="1">
    <oc r="A39">
      <v>32</v>
    </oc>
    <nc r="A39">
      <v>33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339" sId="1" odxf="1" dxf="1">
    <oc r="A40">
      <v>33</v>
    </oc>
    <nc r="A40">
      <v>34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340" sId="1" odxf="1" dxf="1">
    <oc r="A41">
      <v>34</v>
    </oc>
    <nc r="A41">
      <v>35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341" sId="1" odxf="1" dxf="1">
    <oc r="A42">
      <v>35</v>
    </oc>
    <nc r="A42">
      <v>36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342" sId="1" odxf="1" dxf="1">
    <oc r="A43">
      <v>36</v>
    </oc>
    <nc r="A43">
      <v>37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343" sId="1" odxf="1" dxf="1">
    <oc r="A44">
      <v>37</v>
    </oc>
    <nc r="A44">
      <v>38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344" sId="1" odxf="1" dxf="1">
    <oc r="A45">
      <v>38</v>
    </oc>
    <nc r="A45">
      <v>39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345" sId="1" odxf="1" dxf="1">
    <oc r="A46">
      <v>39</v>
    </oc>
    <nc r="A46">
      <v>40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346" sId="1" odxf="1" dxf="1">
    <oc r="A47">
      <v>40</v>
    </oc>
    <nc r="A47">
      <v>41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347" sId="1" odxf="1" dxf="1">
    <oc r="A48">
      <v>41</v>
    </oc>
    <nc r="A48">
      <v>42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348" sId="1" odxf="1" dxf="1">
    <oc r="A49">
      <v>42</v>
    </oc>
    <nc r="A49">
      <v>43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349" sId="1" odxf="1" dxf="1">
    <oc r="A50">
      <v>43</v>
    </oc>
    <nc r="A50">
      <v>44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350" sId="1" odxf="1" dxf="1">
    <oc r="A51">
      <v>44</v>
    </oc>
    <nc r="A51">
      <v>45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351" sId="1" odxf="1" dxf="1">
    <oc r="A52">
      <v>45</v>
    </oc>
    <nc r="A52">
      <v>46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352" sId="1" odxf="1" dxf="1">
    <oc r="A53">
      <v>46</v>
    </oc>
    <nc r="A53">
      <v>47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353" sId="1" odxf="1" dxf="1">
    <oc r="A54">
      <v>47</v>
    </oc>
    <nc r="A54">
      <v>48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354" sId="1" odxf="1" dxf="1">
    <oc r="A55">
      <v>48</v>
    </oc>
    <nc r="A55">
      <v>49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355" sId="1" odxf="1" dxf="1">
    <oc r="A56">
      <v>49</v>
    </oc>
    <nc r="A56">
      <v>50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356" sId="1" odxf="1" dxf="1">
    <oc r="A57">
      <v>50</v>
    </oc>
    <nc r="A57">
      <v>51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357" sId="1" odxf="1" dxf="1">
    <oc r="A58">
      <v>51</v>
    </oc>
    <nc r="A58">
      <v>52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358" sId="1" odxf="1" dxf="1">
    <oc r="A59">
      <v>52</v>
    </oc>
    <nc r="A59">
      <v>53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359" sId="1" odxf="1" dxf="1">
    <oc r="A60">
      <v>53</v>
    </oc>
    <nc r="A60">
      <v>54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360" sId="1" odxf="1" dxf="1">
    <oc r="A61">
      <v>54</v>
    </oc>
    <nc r="A61">
      <v>55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361" sId="1" odxf="1" dxf="1">
    <oc r="A62">
      <v>55</v>
    </oc>
    <nc r="A62">
      <v>56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362" sId="1" odxf="1" dxf="1">
    <oc r="A63">
      <v>56</v>
    </oc>
    <nc r="A63">
      <v>57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363" sId="1" odxf="1" dxf="1">
    <oc r="A64">
      <v>57</v>
    </oc>
    <nc r="A64">
      <v>58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364" sId="1" odxf="1" dxf="1">
    <oc r="A65">
      <v>58</v>
    </oc>
    <nc r="A65">
      <v>59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365" sId="1" odxf="1" dxf="1">
    <oc r="A66">
      <v>59</v>
    </oc>
    <nc r="A66">
      <v>60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366" sId="1" odxf="1" dxf="1">
    <oc r="A67">
      <v>60</v>
    </oc>
    <nc r="A67">
      <v>61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367" sId="1" odxf="1" dxf="1">
    <oc r="A68">
      <v>61</v>
    </oc>
    <nc r="A68">
      <v>62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368" sId="1" odxf="1" dxf="1">
    <oc r="A69">
      <v>62</v>
    </oc>
    <nc r="A69">
      <v>63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369" sId="1" odxf="1" dxf="1">
    <oc r="A70">
      <v>63</v>
    </oc>
    <nc r="A70">
      <v>64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370" sId="1" odxf="1" dxf="1">
    <oc r="A71">
      <v>64</v>
    </oc>
    <nc r="A71">
      <v>65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371" sId="1" odxf="1" dxf="1">
    <oc r="A72">
      <v>65</v>
    </oc>
    <nc r="A72">
      <v>66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372" sId="1" odxf="1" dxf="1">
    <oc r="A73">
      <v>66</v>
    </oc>
    <nc r="A73">
      <v>67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373" sId="1" odxf="1" dxf="1">
    <oc r="A74">
      <v>67</v>
    </oc>
    <nc r="A74">
      <v>68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374" sId="1" odxf="1" dxf="1">
    <oc r="A75">
      <v>68</v>
    </oc>
    <nc r="A75">
      <v>69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375" sId="1" odxf="1" dxf="1">
    <oc r="A76">
      <v>69</v>
    </oc>
    <nc r="A76">
      <v>70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376" sId="1" odxf="1" dxf="1">
    <oc r="A77">
      <v>70</v>
    </oc>
    <nc r="A77">
      <v>71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377" sId="1" odxf="1" dxf="1">
    <oc r="A78">
      <v>71</v>
    </oc>
    <nc r="A78">
      <v>72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378" sId="1" odxf="1" dxf="1">
    <oc r="A79">
      <v>72</v>
    </oc>
    <nc r="A79">
      <v>73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379" sId="1" odxf="1" dxf="1">
    <oc r="A80">
      <v>73</v>
    </oc>
    <nc r="A80">
      <v>74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380" sId="1" odxf="1" dxf="1">
    <oc r="A81">
      <v>74</v>
    </oc>
    <nc r="A81">
      <v>75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381" sId="1" odxf="1" dxf="1">
    <oc r="A82">
      <v>75</v>
    </oc>
    <nc r="A82">
      <v>76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382" sId="1" odxf="1" dxf="1">
    <oc r="A83">
      <v>76</v>
    </oc>
    <nc r="A83">
      <v>77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383" sId="1" odxf="1" dxf="1">
    <oc r="A84">
      <v>77</v>
    </oc>
    <nc r="A84">
      <v>78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384" sId="1" odxf="1" dxf="1">
    <oc r="A85">
      <v>78</v>
    </oc>
    <nc r="A85">
      <v>79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385" sId="1" odxf="1" dxf="1">
    <oc r="A86">
      <v>79</v>
    </oc>
    <nc r="A86">
      <v>80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386" sId="1" odxf="1" dxf="1">
    <oc r="A87">
      <v>80</v>
    </oc>
    <nc r="A87">
      <v>81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387" sId="1" odxf="1" dxf="1">
    <oc r="A88">
      <v>81</v>
    </oc>
    <nc r="A88">
      <v>82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388" sId="1" odxf="1" dxf="1">
    <oc r="A89">
      <v>82</v>
    </oc>
    <nc r="A89">
      <v>83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389" sId="1" odxf="1" dxf="1">
    <oc r="A90">
      <v>83</v>
    </oc>
    <nc r="A90">
      <v>84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390" sId="1" odxf="1" dxf="1">
    <oc r="A91">
      <v>84</v>
    </oc>
    <nc r="A91">
      <v>85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391" sId="1" odxf="1" dxf="1">
    <oc r="A92">
      <v>85</v>
    </oc>
    <nc r="A92">
      <v>86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392" sId="1" odxf="1" dxf="1">
    <oc r="A93">
      <v>86</v>
    </oc>
    <nc r="A93">
      <v>87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393" sId="1" odxf="1" dxf="1">
    <oc r="A94">
      <v>87</v>
    </oc>
    <nc r="A94">
      <v>88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394" sId="1" odxf="1" dxf="1">
    <oc r="A95">
      <v>88</v>
    </oc>
    <nc r="A95">
      <v>89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395" sId="1" odxf="1" dxf="1">
    <oc r="A96">
      <v>89</v>
    </oc>
    <nc r="A96">
      <v>90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396" sId="1" odxf="1" dxf="1">
    <oc r="A97">
      <v>90</v>
    </oc>
    <nc r="A97">
      <v>91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397" sId="1" odxf="1" dxf="1">
    <oc r="A98">
      <v>91</v>
    </oc>
    <nc r="A98">
      <v>92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398" sId="1" odxf="1" dxf="1">
    <oc r="A99">
      <v>92</v>
    </oc>
    <nc r="A99">
      <v>93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399" sId="1" odxf="1" dxf="1">
    <oc r="A100">
      <v>93</v>
    </oc>
    <nc r="A100">
      <v>94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400" sId="1" odxf="1" dxf="1">
    <oc r="A101">
      <v>94</v>
    </oc>
    <nc r="A101">
      <v>95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401" sId="1" odxf="1" dxf="1">
    <oc r="A102">
      <v>95</v>
    </oc>
    <nc r="A102">
      <v>96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402" sId="1" odxf="1" dxf="1">
    <oc r="A103">
      <v>96</v>
    </oc>
    <nc r="A103">
      <v>97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403" sId="1" odxf="1" dxf="1">
    <oc r="A104">
      <v>97</v>
    </oc>
    <nc r="A104">
      <v>98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404" sId="1" odxf="1" dxf="1">
    <oc r="A105">
      <v>98</v>
    </oc>
    <nc r="A105">
      <v>99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405" sId="1" odxf="1" dxf="1">
    <oc r="A106">
      <v>99</v>
    </oc>
    <nc r="A106">
      <v>100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406" sId="1" odxf="1" dxf="1">
    <oc r="A107">
      <v>100</v>
    </oc>
    <nc r="A107">
      <v>101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407" sId="1" odxf="1" dxf="1">
    <oc r="A108">
      <v>101</v>
    </oc>
    <nc r="A108">
      <v>102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408" sId="1" odxf="1" dxf="1">
    <oc r="A109">
      <v>102</v>
    </oc>
    <nc r="A109">
      <v>103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409" sId="1" odxf="1" dxf="1">
    <oc r="A110">
      <v>103</v>
    </oc>
    <nc r="A110">
      <v>104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410" sId="1" odxf="1" dxf="1">
    <oc r="A111">
      <v>104</v>
    </oc>
    <nc r="A111">
      <v>105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411" sId="1" odxf="1" dxf="1">
    <oc r="A112">
      <v>105</v>
    </oc>
    <nc r="A112">
      <v>106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412" sId="1" odxf="1" dxf="1">
    <oc r="A113">
      <v>106</v>
    </oc>
    <nc r="A113">
      <v>107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413" sId="1" odxf="1" dxf="1">
    <oc r="A114">
      <v>107</v>
    </oc>
    <nc r="A114">
      <v>108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414" sId="1" odxf="1" dxf="1">
    <oc r="A115">
      <v>108</v>
    </oc>
    <nc r="A115">
      <v>109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415" sId="1" odxf="1" dxf="1">
    <oc r="A116">
      <v>109</v>
    </oc>
    <nc r="A116">
      <v>110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416" sId="1" odxf="1" dxf="1">
    <oc r="A117">
      <v>110</v>
    </oc>
    <nc r="A117">
      <v>111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417" sId="1" odxf="1" dxf="1">
    <oc r="A118">
      <v>111</v>
    </oc>
    <nc r="A118">
      <v>112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418" sId="1" odxf="1" dxf="1">
    <oc r="A119">
      <v>112</v>
    </oc>
    <nc r="A119">
      <v>113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419" sId="1" odxf="1" dxf="1">
    <oc r="A120">
      <v>113</v>
    </oc>
    <nc r="A120">
      <v>114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420" sId="1" odxf="1" dxf="1">
    <oc r="A121">
      <v>114</v>
    </oc>
    <nc r="A121">
      <v>115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421" sId="1" odxf="1" dxf="1">
    <oc r="A122">
      <v>115</v>
    </oc>
    <nc r="A122">
      <v>116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422" sId="1" odxf="1" dxf="1">
    <oc r="A123">
      <v>116</v>
    </oc>
    <nc r="A123">
      <v>117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423" sId="1" odxf="1" dxf="1">
    <oc r="A124">
      <v>117</v>
    </oc>
    <nc r="A124">
      <v>118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424" sId="1" odxf="1" dxf="1">
    <oc r="A125">
      <v>118</v>
    </oc>
    <nc r="A125">
      <v>119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425" sId="1" odxf="1" dxf="1">
    <oc r="A126">
      <v>119</v>
    </oc>
    <nc r="A126">
      <v>120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426" sId="1" odxf="1" dxf="1">
    <oc r="A127">
      <v>120</v>
    </oc>
    <nc r="A127">
      <v>121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427" sId="1" odxf="1" dxf="1">
    <oc r="A128">
      <v>121</v>
    </oc>
    <nc r="A128">
      <v>122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428" sId="1" odxf="1" dxf="1">
    <oc r="A129">
      <v>122</v>
    </oc>
    <nc r="A129">
      <v>123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429" sId="1" odxf="1" dxf="1">
    <oc r="A130">
      <v>123</v>
    </oc>
    <nc r="A130">
      <v>124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430" sId="1" odxf="1" dxf="1">
    <oc r="A131">
      <v>124</v>
    </oc>
    <nc r="A131">
      <v>125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431" sId="1" odxf="1" dxf="1">
    <oc r="A132">
      <v>125</v>
    </oc>
    <nc r="A132">
      <v>126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432" sId="1">
    <oc r="A133">
      <v>126</v>
    </oc>
    <nc r="A133">
      <v>127</v>
    </nc>
  </rcc>
  <rcc rId="3433" sId="1" odxf="1" dxf="1">
    <nc r="B25" t="inlineStr">
      <is>
        <t>Ростовская область</t>
      </is>
    </nc>
    <odxf>
      <border outline="0">
        <bottom/>
      </border>
    </odxf>
    <ndxf>
      <border outline="0">
        <bottom style="thin">
          <color indexed="64"/>
        </bottom>
      </border>
    </ndxf>
  </rcc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3" sId="1">
    <oc r="H99">
      <v>23.206999999999997</v>
    </oc>
    <nc r="H99">
      <f>23.207+5.62</f>
    </nc>
  </rcc>
</revisions>
</file>

<file path=xl/revisions/revisionLog3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34" sId="1" numFmtId="34">
    <nc r="G25">
      <v>129.50399999999999</v>
    </nc>
  </rcc>
</revisions>
</file>

<file path=xl/revisions/revisionLog3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35" sId="1" numFmtId="34">
    <nc r="G24">
      <v>3.7970000000000002</v>
    </nc>
  </rcc>
  <rcc rId="3436" sId="1" numFmtId="34">
    <nc r="E24">
      <v>9.9710000000000001</v>
    </nc>
  </rcc>
  <rcc rId="3437" sId="1">
    <nc r="C25" t="inlineStr">
      <is>
        <t>ПАО "МРСК Юг-Ростовэнерго"</t>
      </is>
    </nc>
  </rcc>
  <rcc rId="3438" sId="1" numFmtId="34">
    <nc r="H26">
      <v>12.964</v>
    </nc>
  </rcc>
  <rcc rId="3439" sId="1" numFmtId="34">
    <nc r="E25">
      <v>48.722999999999999</v>
    </nc>
  </rcc>
  <rcc rId="3440" sId="1" numFmtId="34">
    <nc r="F25">
      <v>7.8</v>
    </nc>
  </rcc>
  <rcc rId="3441" sId="1" numFmtId="34">
    <oc r="G25">
      <v>129.50399999999999</v>
    </oc>
    <nc r="G25">
      <v>453.14400000000001</v>
    </nc>
  </rcc>
  <rcc rId="3442" sId="1" numFmtId="34">
    <nc r="H25">
      <v>204.45599999999999</v>
    </nc>
  </rcc>
</revisions>
</file>

<file path=xl/revisions/revisionLog3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443" sId="1" ref="A24:XFD24" action="insertRow"/>
  <rcc rId="3444" sId="1" odxf="1" dxf="1">
    <nc r="B24" t="inlineStr">
      <is>
        <t>Ростовская область</t>
      </is>
    </nc>
    <odxf>
      <border outline="0">
        <top/>
      </border>
    </odxf>
    <ndxf>
      <border outline="0">
        <top style="medium">
          <color indexed="64"/>
        </top>
      </border>
    </ndxf>
  </rcc>
  <rcc rId="3445" sId="1" odxf="1" dxf="1">
    <nc r="A24">
      <v>18</v>
    </nc>
    <odxf>
      <border outline="0">
        <top/>
      </border>
    </odxf>
    <ndxf>
      <border outline="0">
        <top style="medium">
          <color indexed="64"/>
        </top>
      </border>
    </ndxf>
  </rcc>
  <rcc rId="3446" sId="1">
    <oc r="A25">
      <v>18</v>
    </oc>
    <nc r="A25">
      <v>19</v>
    </nc>
  </rcc>
  <rcc rId="3447" sId="1">
    <oc r="A26">
      <v>19</v>
    </oc>
    <nc r="A26">
      <v>20</v>
    </nc>
  </rcc>
  <rcc rId="3448" sId="1" odxf="1" dxf="1">
    <oc r="A27">
      <v>20</v>
    </oc>
    <nc r="A27">
      <v>21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449" sId="1">
    <oc r="A28">
      <v>21</v>
    </oc>
    <nc r="A28">
      <v>22</v>
    </nc>
  </rcc>
  <rcc rId="3450" sId="1">
    <oc r="A29">
      <v>22</v>
    </oc>
    <nc r="A29">
      <v>23</v>
    </nc>
  </rcc>
  <rcc rId="3451" sId="1">
    <oc r="A30">
      <v>23</v>
    </oc>
    <nc r="A30">
      <v>24</v>
    </nc>
  </rcc>
  <rcc rId="3452" sId="1" odxf="1" dxf="1">
    <oc r="A31">
      <v>24</v>
    </oc>
    <nc r="A31">
      <v>25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453" sId="1" odxf="1" dxf="1">
    <oc r="A32">
      <v>25</v>
    </oc>
    <nc r="A32">
      <v>26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454" sId="1" odxf="1" dxf="1">
    <oc r="A33">
      <v>26</v>
    </oc>
    <nc r="A33">
      <v>27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455" sId="1">
    <oc r="A34">
      <v>27</v>
    </oc>
    <nc r="A34">
      <v>28</v>
    </nc>
  </rcc>
  <rcc rId="3456" sId="1" odxf="1" dxf="1">
    <oc r="A35">
      <v>28</v>
    </oc>
    <nc r="A35">
      <v>29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457" sId="1" odxf="1" dxf="1">
    <oc r="A36">
      <v>29</v>
    </oc>
    <nc r="A36">
      <v>30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458" sId="1" odxf="1" dxf="1">
    <oc r="A37">
      <v>30</v>
    </oc>
    <nc r="A37">
      <v>31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459" sId="1">
    <oc r="A38">
      <v>31</v>
    </oc>
    <nc r="A38">
      <v>32</v>
    </nc>
  </rcc>
  <rcc rId="3460" sId="1">
    <oc r="A39">
      <v>32</v>
    </oc>
    <nc r="A39">
      <v>33</v>
    </nc>
  </rcc>
  <rcc rId="3461" sId="1">
    <oc r="A40">
      <v>33</v>
    </oc>
    <nc r="A40">
      <v>34</v>
    </nc>
  </rcc>
  <rcc rId="3462" sId="1" odxf="1" dxf="1">
    <oc r="A41">
      <v>34</v>
    </oc>
    <nc r="A41">
      <v>35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463" sId="1">
    <oc r="A42">
      <v>35</v>
    </oc>
    <nc r="A42">
      <v>36</v>
    </nc>
  </rcc>
  <rcc rId="3464" sId="1">
    <oc r="A43">
      <v>36</v>
    </oc>
    <nc r="A43">
      <v>37</v>
    </nc>
  </rcc>
  <rcc rId="3465" sId="1">
    <oc r="A44">
      <v>37</v>
    </oc>
    <nc r="A44">
      <v>38</v>
    </nc>
  </rcc>
  <rcc rId="3466" sId="1" odxf="1" dxf="1">
    <oc r="A45">
      <v>38</v>
    </oc>
    <nc r="A45">
      <v>39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467" sId="1" odxf="1" dxf="1">
    <oc r="A46">
      <v>39</v>
    </oc>
    <nc r="A46">
      <v>40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468" sId="1" odxf="1" dxf="1">
    <oc r="A47">
      <v>40</v>
    </oc>
    <nc r="A47">
      <v>41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469" sId="1">
    <oc r="A48">
      <v>41</v>
    </oc>
    <nc r="A48">
      <v>42</v>
    </nc>
  </rcc>
  <rcc rId="3470" sId="1" odxf="1" dxf="1">
    <oc r="A49">
      <v>42</v>
    </oc>
    <nc r="A49">
      <v>43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471" sId="1" odxf="1" dxf="1">
    <oc r="A50">
      <v>43</v>
    </oc>
    <nc r="A50">
      <v>44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472" sId="1" odxf="1" dxf="1">
    <oc r="A51">
      <v>44</v>
    </oc>
    <nc r="A51">
      <v>45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473" sId="1">
    <oc r="A52">
      <v>45</v>
    </oc>
    <nc r="A52">
      <v>46</v>
    </nc>
  </rcc>
  <rcc rId="3474" sId="1">
    <oc r="A53">
      <v>46</v>
    </oc>
    <nc r="A53">
      <v>47</v>
    </nc>
  </rcc>
  <rcc rId="3475" sId="1">
    <oc r="A54">
      <v>47</v>
    </oc>
    <nc r="A54">
      <v>48</v>
    </nc>
  </rcc>
  <rcc rId="3476" sId="1" odxf="1" dxf="1">
    <oc r="A55">
      <v>48</v>
    </oc>
    <nc r="A55">
      <v>49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477" sId="1">
    <oc r="A56">
      <v>49</v>
    </oc>
    <nc r="A56">
      <v>50</v>
    </nc>
  </rcc>
  <rcc rId="3478" sId="1">
    <oc r="A57">
      <v>50</v>
    </oc>
    <nc r="A57">
      <v>51</v>
    </nc>
  </rcc>
  <rcc rId="3479" sId="1">
    <oc r="A58">
      <v>51</v>
    </oc>
    <nc r="A58">
      <v>52</v>
    </nc>
  </rcc>
  <rcc rId="3480" sId="1" odxf="1" dxf="1">
    <oc r="A59">
      <v>52</v>
    </oc>
    <nc r="A59">
      <v>53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481" sId="1" odxf="1" dxf="1">
    <oc r="A60">
      <v>53</v>
    </oc>
    <nc r="A60">
      <v>54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482" sId="1" odxf="1" dxf="1">
    <oc r="A61">
      <v>54</v>
    </oc>
    <nc r="A61">
      <v>55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483" sId="1">
    <oc r="A62">
      <v>55</v>
    </oc>
    <nc r="A62">
      <v>56</v>
    </nc>
  </rcc>
  <rcc rId="3484" sId="1" odxf="1" dxf="1">
    <oc r="A63">
      <v>56</v>
    </oc>
    <nc r="A63">
      <v>57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485" sId="1" odxf="1" dxf="1">
    <oc r="A64">
      <v>57</v>
    </oc>
    <nc r="A64">
      <v>58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486" sId="1" odxf="1" dxf="1">
    <oc r="A65">
      <v>58</v>
    </oc>
    <nc r="A65">
      <v>59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487" sId="1">
    <oc r="A66">
      <v>59</v>
    </oc>
    <nc r="A66">
      <v>60</v>
    </nc>
  </rcc>
  <rcc rId="3488" sId="1">
    <oc r="A67">
      <v>60</v>
    </oc>
    <nc r="A67">
      <v>61</v>
    </nc>
  </rcc>
  <rcc rId="3489" sId="1">
    <oc r="A68">
      <v>61</v>
    </oc>
    <nc r="A68">
      <v>62</v>
    </nc>
  </rcc>
  <rcc rId="3490" sId="1" odxf="1" dxf="1">
    <oc r="A69">
      <v>62</v>
    </oc>
    <nc r="A69">
      <v>63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491" sId="1">
    <oc r="A70">
      <v>63</v>
    </oc>
    <nc r="A70">
      <v>64</v>
    </nc>
  </rcc>
  <rcc rId="3492" sId="1">
    <oc r="A71">
      <v>64</v>
    </oc>
    <nc r="A71">
      <v>65</v>
    </nc>
  </rcc>
  <rcc rId="3493" sId="1">
    <oc r="A72">
      <v>65</v>
    </oc>
    <nc r="A72">
      <v>66</v>
    </nc>
  </rcc>
  <rcc rId="3494" sId="1" odxf="1" dxf="1">
    <oc r="A73">
      <v>66</v>
    </oc>
    <nc r="A73">
      <v>67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495" sId="1" odxf="1" dxf="1">
    <oc r="A74">
      <v>67</v>
    </oc>
    <nc r="A74">
      <v>68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496" sId="1" odxf="1" dxf="1">
    <oc r="A75">
      <v>68</v>
    </oc>
    <nc r="A75">
      <v>69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497" sId="1">
    <oc r="A76">
      <v>69</v>
    </oc>
    <nc r="A76">
      <v>70</v>
    </nc>
  </rcc>
  <rcc rId="3498" sId="1" odxf="1" dxf="1">
    <oc r="A77">
      <v>70</v>
    </oc>
    <nc r="A77">
      <v>71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499" sId="1" odxf="1" dxf="1">
    <oc r="A78">
      <v>71</v>
    </oc>
    <nc r="A78">
      <v>72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500" sId="1" odxf="1" dxf="1">
    <oc r="A79">
      <v>72</v>
    </oc>
    <nc r="A79">
      <v>73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501" sId="1">
    <oc r="A80">
      <v>73</v>
    </oc>
    <nc r="A80">
      <v>74</v>
    </nc>
  </rcc>
  <rcc rId="3502" sId="1">
    <oc r="A81">
      <v>74</v>
    </oc>
    <nc r="A81">
      <v>75</v>
    </nc>
  </rcc>
  <rcc rId="3503" sId="1">
    <oc r="A82">
      <v>75</v>
    </oc>
    <nc r="A82">
      <v>76</v>
    </nc>
  </rcc>
  <rcc rId="3504" sId="1" odxf="1" dxf="1">
    <oc r="A83">
      <v>76</v>
    </oc>
    <nc r="A83">
      <v>77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505" sId="1">
    <oc r="A84">
      <v>77</v>
    </oc>
    <nc r="A84">
      <v>78</v>
    </nc>
  </rcc>
  <rcc rId="3506" sId="1">
    <oc r="A85">
      <v>78</v>
    </oc>
    <nc r="A85">
      <v>79</v>
    </nc>
  </rcc>
  <rcc rId="3507" sId="1">
    <oc r="A86">
      <v>79</v>
    </oc>
    <nc r="A86">
      <v>80</v>
    </nc>
  </rcc>
  <rcc rId="3508" sId="1" odxf="1" dxf="1">
    <oc r="A87">
      <v>80</v>
    </oc>
    <nc r="A87">
      <v>81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509" sId="1" odxf="1" dxf="1">
    <oc r="A88">
      <v>81</v>
    </oc>
    <nc r="A88">
      <v>82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510" sId="1" odxf="1" dxf="1">
    <oc r="A89">
      <v>82</v>
    </oc>
    <nc r="A89">
      <v>83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511" sId="1">
    <oc r="A90">
      <v>83</v>
    </oc>
    <nc r="A90">
      <v>84</v>
    </nc>
  </rcc>
  <rcc rId="3512" sId="1" odxf="1" dxf="1">
    <oc r="A91">
      <v>84</v>
    </oc>
    <nc r="A91">
      <v>85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513" sId="1" odxf="1" dxf="1">
    <oc r="A92">
      <v>85</v>
    </oc>
    <nc r="A92">
      <v>86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514" sId="1" odxf="1" dxf="1">
    <oc r="A93">
      <v>86</v>
    </oc>
    <nc r="A93">
      <v>87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515" sId="1">
    <oc r="A94">
      <v>87</v>
    </oc>
    <nc r="A94">
      <v>88</v>
    </nc>
  </rcc>
  <rcc rId="3516" sId="1">
    <oc r="A95">
      <v>88</v>
    </oc>
    <nc r="A95">
      <v>89</v>
    </nc>
  </rcc>
  <rcc rId="3517" sId="1">
    <oc r="A96">
      <v>89</v>
    </oc>
    <nc r="A96">
      <v>90</v>
    </nc>
  </rcc>
  <rcc rId="3518" sId="1" odxf="1" dxf="1">
    <oc r="A97">
      <v>90</v>
    </oc>
    <nc r="A97">
      <v>91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519" sId="1">
    <oc r="A98">
      <v>91</v>
    </oc>
    <nc r="A98">
      <v>92</v>
    </nc>
  </rcc>
  <rcc rId="3520" sId="1">
    <oc r="A99">
      <v>92</v>
    </oc>
    <nc r="A99">
      <v>93</v>
    </nc>
  </rcc>
  <rcc rId="3521" sId="1">
    <oc r="A100">
      <v>93</v>
    </oc>
    <nc r="A100">
      <v>94</v>
    </nc>
  </rcc>
  <rcc rId="3522" sId="1" odxf="1" dxf="1">
    <oc r="A101">
      <v>94</v>
    </oc>
    <nc r="A101">
      <v>95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523" sId="1" odxf="1" dxf="1">
    <oc r="A102">
      <v>95</v>
    </oc>
    <nc r="A102">
      <v>96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524" sId="1" odxf="1" dxf="1">
    <oc r="A103">
      <v>96</v>
    </oc>
    <nc r="A103">
      <v>97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525" sId="1">
    <oc r="A104">
      <v>97</v>
    </oc>
    <nc r="A104">
      <v>98</v>
    </nc>
  </rcc>
  <rcc rId="3526" sId="1" odxf="1" dxf="1">
    <oc r="A105">
      <v>98</v>
    </oc>
    <nc r="A105">
      <v>99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527" sId="1" odxf="1" dxf="1">
    <oc r="A106">
      <v>99</v>
    </oc>
    <nc r="A106">
      <v>100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528" sId="1" odxf="1" dxf="1">
    <oc r="A107">
      <v>100</v>
    </oc>
    <nc r="A107">
      <v>101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529" sId="1">
    <oc r="A108">
      <v>101</v>
    </oc>
    <nc r="A108">
      <v>102</v>
    </nc>
  </rcc>
  <rcc rId="3530" sId="1">
    <oc r="A109">
      <v>102</v>
    </oc>
    <nc r="A109">
      <v>103</v>
    </nc>
  </rcc>
  <rcc rId="3531" sId="1">
    <oc r="A110">
      <v>103</v>
    </oc>
    <nc r="A110">
      <v>104</v>
    </nc>
  </rcc>
  <rcc rId="3532" sId="1" odxf="1" dxf="1">
    <oc r="A111">
      <v>104</v>
    </oc>
    <nc r="A111">
      <v>105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533" sId="1">
    <oc r="A112">
      <v>105</v>
    </oc>
    <nc r="A112">
      <v>106</v>
    </nc>
  </rcc>
  <rcc rId="3534" sId="1">
    <oc r="A113">
      <v>106</v>
    </oc>
    <nc r="A113">
      <v>107</v>
    </nc>
  </rcc>
  <rcc rId="3535" sId="1">
    <oc r="A114">
      <v>107</v>
    </oc>
    <nc r="A114">
      <v>108</v>
    </nc>
  </rcc>
  <rcc rId="3536" sId="1" odxf="1" dxf="1">
    <oc r="A115">
      <v>108</v>
    </oc>
    <nc r="A115">
      <v>109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537" sId="1" odxf="1" dxf="1">
    <oc r="A116">
      <v>109</v>
    </oc>
    <nc r="A116">
      <v>110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538" sId="1" odxf="1" dxf="1">
    <oc r="A117">
      <v>110</v>
    </oc>
    <nc r="A117">
      <v>111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539" sId="1">
    <oc r="A118">
      <v>111</v>
    </oc>
    <nc r="A118">
      <v>112</v>
    </nc>
  </rcc>
  <rcc rId="3540" sId="1" odxf="1" dxf="1">
    <oc r="A119">
      <v>112</v>
    </oc>
    <nc r="A119">
      <v>113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541" sId="1" odxf="1" dxf="1">
    <oc r="A120">
      <v>113</v>
    </oc>
    <nc r="A120">
      <v>114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542" sId="1" odxf="1" dxf="1">
    <oc r="A121">
      <v>114</v>
    </oc>
    <nc r="A121">
      <v>115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543" sId="1">
    <oc r="A122">
      <v>115</v>
    </oc>
    <nc r="A122">
      <v>116</v>
    </nc>
  </rcc>
  <rcc rId="3544" sId="1">
    <oc r="A123">
      <v>116</v>
    </oc>
    <nc r="A123">
      <v>117</v>
    </nc>
  </rcc>
  <rcc rId="3545" sId="1">
    <oc r="A124">
      <v>117</v>
    </oc>
    <nc r="A124">
      <v>118</v>
    </nc>
  </rcc>
  <rcc rId="3546" sId="1" odxf="1" dxf="1">
    <oc r="A125">
      <v>118</v>
    </oc>
    <nc r="A125">
      <v>119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547" sId="1">
    <oc r="A126">
      <v>119</v>
    </oc>
    <nc r="A126">
      <v>120</v>
    </nc>
  </rcc>
  <rcc rId="3548" sId="1">
    <oc r="A127">
      <v>120</v>
    </oc>
    <nc r="A127">
      <v>121</v>
    </nc>
  </rcc>
  <rcc rId="3549" sId="1">
    <oc r="A128">
      <v>121</v>
    </oc>
    <nc r="A128">
      <v>122</v>
    </nc>
  </rcc>
  <rcc rId="3550" sId="1" odxf="1" dxf="1">
    <oc r="A129">
      <v>122</v>
    </oc>
    <nc r="A129">
      <v>123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551" sId="1" odxf="1" dxf="1">
    <oc r="A130">
      <v>123</v>
    </oc>
    <nc r="A130">
      <v>124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552" sId="1" odxf="1" dxf="1">
    <oc r="A131">
      <v>124</v>
    </oc>
    <nc r="A131">
      <v>125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553" sId="1">
    <oc r="A132">
      <v>125</v>
    </oc>
    <nc r="A132">
      <v>126</v>
    </nc>
  </rcc>
  <rcc rId="3554" sId="1" odxf="1" dxf="1">
    <oc r="A133">
      <v>126</v>
    </oc>
    <nc r="A133">
      <v>127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555" sId="1" odxf="1" dxf="1">
    <oc r="A134">
      <v>127</v>
    </oc>
    <nc r="A134">
      <v>128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556" sId="1">
    <nc r="C24" t="inlineStr">
      <is>
        <t>ПАО "ФСК ЕЭС"</t>
      </is>
    </nc>
  </rcc>
  <rcc rId="3557" sId="1" numFmtId="34">
    <nc r="G27">
      <v>13.843</v>
    </nc>
  </rcc>
  <rcc rId="3558" sId="1" numFmtId="34">
    <oc r="H27">
      <v>12.964</v>
    </oc>
    <nc r="H27">
      <v>18.161999999999999</v>
    </nc>
  </rcc>
  <rcc rId="3559" sId="1" numFmtId="34">
    <oc r="G26">
      <v>453.14400000000001</v>
    </oc>
    <nc r="G26">
      <v>439.30099999999999</v>
    </nc>
  </rcc>
  <rcc rId="3560" sId="1" numFmtId="34">
    <oc r="H26">
      <v>204.45599999999999</v>
    </oc>
    <nc r="H26">
      <v>199.25800000000001</v>
    </nc>
  </rcc>
</revisions>
</file>

<file path=xl/revisions/revisionLog3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61" sId="1" numFmtId="34">
    <nc r="E24">
      <v>2.851</v>
    </nc>
  </rcc>
  <rcc rId="3562" sId="1" odxf="1" dxf="1">
    <nc r="D24">
      <f>SUM(E24:I24)</f>
    </nc>
    <odxf>
      <border outline="0">
        <top/>
      </border>
    </odxf>
    <ndxf>
      <border outline="0">
        <top style="medium">
          <color indexed="64"/>
        </top>
      </border>
    </ndxf>
  </rcc>
  <rcc rId="3563" sId="1" odxf="1" dxf="1">
    <nc r="D26">
      <f>SUM(E26:I26)</f>
    </nc>
    <odxf>
      <border outline="0">
        <bottom/>
      </border>
    </odxf>
    <ndxf>
      <border outline="0">
        <bottom style="thin">
          <color indexed="64"/>
        </bottom>
      </border>
    </ndxf>
  </rcc>
</revisions>
</file>

<file path=xl/revisions/revisionLog3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64" sId="1" numFmtId="34">
    <nc r="G46">
      <v>4.1526820000000004</v>
    </nc>
  </rcc>
  <rcc rId="3565" sId="1" numFmtId="34">
    <nc r="H46">
      <v>6.2711430000000004</v>
    </nc>
  </rcc>
</revisions>
</file>

<file path=xl/revisions/revisionLog3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66" sId="1" numFmtId="34">
    <nc r="E14">
      <v>345.2</v>
    </nc>
  </rcc>
  <rcc rId="3567" sId="1" numFmtId="4">
    <nc r="G13">
      <v>11.632</v>
    </nc>
  </rcc>
</revisions>
</file>

<file path=xl/revisions/revisionLog3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68" sId="1" numFmtId="34">
    <oc r="G46">
      <v>4.1526820000000004</v>
    </oc>
    <nc r="G46">
      <v>4152.6819999999998</v>
    </nc>
  </rcc>
  <rcc rId="3569" sId="1" numFmtId="34">
    <oc r="H46">
      <v>6.2711430000000004</v>
    </oc>
    <nc r="H46">
      <v>6271.143</v>
    </nc>
  </rcc>
</revisions>
</file>

<file path=xl/revisions/revisionLog3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70" sId="1" numFmtId="34">
    <nc r="G18">
      <v>1.728</v>
    </nc>
  </rcc>
  <rcc rId="3571" sId="1" numFmtId="34">
    <nc r="H18">
      <v>2.1960000000000002</v>
    </nc>
  </rcc>
  <rcc rId="3572" sId="1" numFmtId="34">
    <nc r="H19">
      <v>15.343999999999999</v>
    </nc>
  </rcc>
</revisions>
</file>

<file path=xl/revisions/revisionLog3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73" sId="1" numFmtId="34">
    <nc r="G16">
      <v>874.44200000000001</v>
    </nc>
  </rcc>
  <rcc rId="3574" sId="1" numFmtId="34">
    <nc r="G15">
      <v>3.7429999999999999</v>
    </nc>
  </rcc>
  <rcc rId="3575" sId="1" numFmtId="34">
    <nc r="H16">
      <v>16.635000000000002</v>
    </nc>
  </rcc>
  <rcc rId="3576" sId="1" numFmtId="34">
    <nc r="H17">
      <v>6.1950000000000003</v>
    </nc>
  </rcc>
</revisions>
</file>

<file path=xl/revisions/revisionLog3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77" sId="1" numFmtId="4">
    <nc r="G58">
      <v>2.3919999999999999</v>
    </nc>
  </rcc>
  <rcc rId="3578" sId="1" numFmtId="4">
    <nc r="H58">
      <v>2.8559999999999999</v>
    </nc>
  </rcc>
  <rcv guid="{0263628D-0586-4811-8C76-91EE8485C8FC}" action="delete"/>
  <rdn rId="0" localSheetId="1" customView="1" name="Z_0263628D_0586_4811_8C76_91EE8485C8FC_.wvu.FilterData" hidden="1" oldHidden="1">
    <formula>'05.19'!$A$6:$N$134</formula>
    <oldFormula>'05.19'!$A$6:$N$133</oldFormula>
  </rdn>
  <rcv guid="{0263628D-0586-4811-8C76-91EE8485C8FC}" action="add"/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4" sId="1" numFmtId="34">
    <oc r="H19">
      <v>1.248</v>
    </oc>
    <nc r="H19">
      <v>6.3710000000000004</v>
    </nc>
  </rcc>
  <rcc rId="935" sId="1" numFmtId="34">
    <oc r="G19">
      <v>6.7539999999999996</v>
    </oc>
    <nc r="G19">
      <v>1.631</v>
    </nc>
  </rcc>
  <rcv guid="{1DDA866A-FD91-4A5F-8381-B3BB5AFFAEF6}" action="delete"/>
  <rdn rId="0" localSheetId="1" customView="1" name="Z_1DDA866A_FD91_4A5F_8381_B3BB5AFFAEF6_.wvu.FilterData" hidden="1" oldHidden="1">
    <formula>'12.18'!$A$6:$N$116</formula>
    <oldFormula>'12.18'!$A$6:$N$116</oldFormula>
  </rdn>
  <rcv guid="{1DDA866A-FD91-4A5F-8381-B3BB5AFFAEF6}" action="add"/>
</revisions>
</file>

<file path=xl/revisions/revisionLog3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80" sId="1" numFmtId="4">
    <nc r="H59">
      <v>128.148224</v>
    </nc>
  </rcc>
  <rcc rId="3581" sId="1" numFmtId="4">
    <nc r="H60">
      <v>1.232</v>
    </nc>
  </rcc>
  <rcc rId="3582" sId="1" numFmtId="4">
    <nc r="G61">
      <v>3.5739999999999998</v>
    </nc>
  </rcc>
  <rcc rId="3583" sId="1" numFmtId="4">
    <nc r="G62">
      <v>6.108892</v>
    </nc>
  </rcc>
  <rcc rId="3584" sId="1" numFmtId="4">
    <nc r="H63">
      <v>0.98083399999999998</v>
    </nc>
  </rcc>
  <rcc rId="3585" sId="1" numFmtId="4">
    <nc r="G64">
      <v>1.1719999999999999</v>
    </nc>
  </rcc>
  <rcc rId="3586" sId="1" numFmtId="4">
    <nc r="H65">
      <v>6.65</v>
    </nc>
  </rcc>
  <rcc rId="3587" sId="1" numFmtId="4">
    <nc r="G67">
      <v>2.72525</v>
    </nc>
  </rcc>
  <rcc rId="3588" sId="1" numFmtId="4">
    <nc r="G69">
      <v>1.33</v>
    </nc>
  </rcc>
  <rcc rId="3589" sId="1" numFmtId="4">
    <nc r="H69">
      <v>1.373</v>
    </nc>
  </rcc>
  <rcc rId="3590" sId="1" numFmtId="4">
    <nc r="E70">
      <v>10.529</v>
    </nc>
  </rcc>
  <rcc rId="3591" sId="1" numFmtId="4">
    <nc r="G71">
      <v>1.121</v>
    </nc>
  </rcc>
  <rcc rId="3592" sId="1" numFmtId="4">
    <nc r="H72">
      <v>1.92</v>
    </nc>
  </rcc>
  <rcc rId="3593" sId="1" numFmtId="4">
    <nc r="G72">
      <v>2.1030000000000002</v>
    </nc>
  </rcc>
  <rcc rId="3594" sId="1" numFmtId="4">
    <nc r="H73">
      <v>1.4610000000000001</v>
    </nc>
  </rcc>
  <rcc rId="3595" sId="1" numFmtId="4">
    <nc r="H74">
      <v>6.5789999999999997</v>
    </nc>
  </rcc>
  <rcc rId="3596" sId="1" numFmtId="4">
    <nc r="G59">
      <v>98.68</v>
    </nc>
  </rcc>
  <rcc rId="3597" sId="1" numFmtId="4">
    <nc r="H61">
      <v>5.25</v>
    </nc>
  </rcc>
  <rcc rId="3598" sId="1" numFmtId="4">
    <nc r="H62">
      <v>4.72</v>
    </nc>
  </rcc>
  <rcc rId="3599" sId="1" numFmtId="4">
    <nc r="G65">
      <v>16.559000000000001</v>
    </nc>
  </rcc>
  <rcc rId="3600" sId="1" numFmtId="4">
    <nc r="G66">
      <v>91.537999999999997</v>
    </nc>
  </rcc>
  <rcc rId="3601" sId="1" numFmtId="4">
    <nc r="H68">
      <v>7.4980000000000002</v>
    </nc>
  </rcc>
  <rcc rId="3602" sId="1" numFmtId="4">
    <nc r="G70">
      <v>389.06799999999998</v>
    </nc>
  </rcc>
  <rcc rId="3603" sId="1" numFmtId="4">
    <nc r="H70">
      <v>257.50200000000001</v>
    </nc>
  </rcc>
  <rcc rId="3604" sId="1" numFmtId="4">
    <nc r="H71">
      <v>2.4929999999999999</v>
    </nc>
  </rcc>
</revisions>
</file>

<file path=xl/revisions/revisionLog3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G136" start="0" length="0">
    <dxf>
      <font>
        <sz val="11"/>
        <color auto="1"/>
        <name val="Times New Roman"/>
        <scheme val="none"/>
      </font>
    </dxf>
  </rfmt>
  <rfmt sheetId="1" sqref="H136" start="0" length="0">
    <dxf>
      <font>
        <sz val="11"/>
        <color auto="1"/>
        <name val="Times New Roman"/>
        <scheme val="none"/>
      </font>
    </dxf>
  </rfmt>
  <rfmt sheetId="1" sqref="H138" start="0" length="0">
    <dxf>
      <font>
        <sz val="11"/>
        <color theme="1"/>
        <name val="Times New Roman"/>
        <scheme val="none"/>
      </font>
    </dxf>
  </rfmt>
  <rcc rId="3605" sId="1" numFmtId="4">
    <nc r="E72">
      <v>2.1030000000000002</v>
    </nc>
  </rcc>
  <rcc rId="3606" sId="1" numFmtId="4">
    <oc r="G72">
      <v>2.1030000000000002</v>
    </oc>
    <nc r="G72"/>
  </rcc>
  <rcc rId="3607" sId="1" numFmtId="4">
    <oc r="H71">
      <v>2.4929999999999999</v>
    </oc>
    <nc r="H71"/>
  </rcc>
  <rfmt sheetId="1" sqref="H136">
    <dxf>
      <numFmt numFmtId="174" formatCode="0.0000000"/>
    </dxf>
  </rfmt>
  <rfmt sheetId="1" sqref="H136">
    <dxf>
      <numFmt numFmtId="175" formatCode="0.00000000"/>
    </dxf>
  </rfmt>
  <rfmt sheetId="1" sqref="H136">
    <dxf>
      <numFmt numFmtId="174" formatCode="0.0000000"/>
    </dxf>
  </rfmt>
  <rfmt sheetId="1" sqref="H136">
    <dxf>
      <numFmt numFmtId="176" formatCode="0.000000"/>
    </dxf>
  </rfmt>
  <rfmt sheetId="1" sqref="H136">
    <dxf>
      <numFmt numFmtId="177" formatCode="0.00000"/>
    </dxf>
  </rfmt>
  <rfmt sheetId="1" sqref="H136">
    <dxf>
      <numFmt numFmtId="178" formatCode="0.0000"/>
    </dxf>
  </rfmt>
  <rfmt sheetId="1" sqref="H136">
    <dxf>
      <numFmt numFmtId="169" formatCode="0.000"/>
    </dxf>
  </rfmt>
  <rfmt sheetId="1" sqref="H136">
    <dxf>
      <numFmt numFmtId="2" formatCode="0.00"/>
    </dxf>
  </rfmt>
</revisions>
</file>

<file path=xl/revisions/revisionLog3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08" sId="1" numFmtId="34">
    <nc r="E22">
      <v>991.38300000000004</v>
    </nc>
  </rcc>
  <rcc rId="3609" sId="1">
    <nc r="G22">
      <v>13.295</v>
    </nc>
  </rcc>
  <rcc rId="3610" sId="1" numFmtId="34">
    <nc r="H22">
      <v>12.961</v>
    </nc>
  </rcc>
  <rcc rId="3611" sId="1" numFmtId="34">
    <nc r="G7">
      <v>4.3390000000000004</v>
    </nc>
  </rcc>
  <rcc rId="3612" sId="1" numFmtId="34">
    <nc r="H7">
      <v>7.5100000000000007</v>
    </nc>
  </rcc>
  <rcc rId="3613" sId="1">
    <nc r="E134">
      <v>5569.9570000000003</v>
    </nc>
  </rcc>
  <rcv guid="{001A80F2-4A1F-4F95-949B-9B4E8BBD4BE3}" action="delete"/>
  <rdn rId="0" localSheetId="1" customView="1" name="Z_001A80F2_4A1F_4F95_949B_9B4E8BBD4BE3_.wvu.FilterData" hidden="1" oldHidden="1">
    <formula>'05.19'!$A$6:$N$134</formula>
    <oldFormula>'05.19'!$A$6:$N$130</oldFormula>
  </rdn>
  <rcv guid="{001A80F2-4A1F-4F95-949B-9B4E8BBD4BE3}" action="add"/>
</revisions>
</file>

<file path=xl/revisions/revisionLog3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15" sId="1">
    <nc r="G99">
      <v>3.2480000000000002</v>
    </nc>
  </rcc>
  <rcc rId="3616" sId="1">
    <nc r="E97">
      <v>90.438000000000002</v>
    </nc>
  </rcc>
  <rcc rId="3617" sId="1">
    <nc r="F97">
      <v>18.434999999999999</v>
    </nc>
  </rcc>
  <rfmt sheetId="1" sqref="D140" start="0" length="0">
    <dxf>
      <numFmt numFmtId="167" formatCode="_-* #,##0.000\ _₽_-;\-* #,##0.000\ _₽_-;_-* &quot;-&quot;???\ _₽_-;_-@_-"/>
    </dxf>
  </rfmt>
  <rcc rId="3618" sId="1">
    <nc r="G139">
      <f>G97-G98</f>
    </nc>
  </rcc>
  <rcc rId="3619" sId="1">
    <nc r="G142">
      <f>G97-G99</f>
    </nc>
  </rcc>
  <rcc rId="3620" sId="1">
    <nc r="H98">
      <v>2.9550000000000001</v>
    </nc>
  </rcc>
  <rcc rId="3621" sId="1" odxf="1" dxf="1">
    <nc r="G144">
      <f>G97+D140</f>
    </nc>
    <odxf>
      <numFmt numFmtId="0" formatCode="General"/>
    </odxf>
    <ndxf>
      <numFmt numFmtId="167" formatCode="_-* #,##0.000\ _₽_-;\-* #,##0.000\ _₽_-;_-* &quot;-&quot;???\ _₽_-;_-@_-"/>
    </ndxf>
  </rcc>
  <rcc rId="3622" sId="1">
    <nc r="G97">
      <v>18.463000000000001</v>
    </nc>
  </rcc>
  <rcc rId="3623" sId="1">
    <oc r="G139">
      <f>G97-G98</f>
    </oc>
    <nc r="G139"/>
  </rcc>
  <rcc rId="3624" sId="1">
    <oc r="G142">
      <f>G97-G99</f>
    </oc>
    <nc r="G142"/>
  </rcc>
  <rcc rId="3625" sId="1" numFmtId="34">
    <oc r="G144">
      <f>G97+D140</f>
    </oc>
    <nc r="G144"/>
  </rcc>
</revisions>
</file>

<file path=xl/revisions/revisionLog3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26" sId="1">
    <nc r="H53">
      <v>43.213999999999999</v>
    </nc>
  </rcc>
  <rcc rId="3627" sId="1">
    <nc r="G54">
      <v>3.0750000000000002</v>
    </nc>
  </rcc>
  <rcc rId="3628" sId="1">
    <nc r="H54">
      <v>3.3340000000000001</v>
    </nc>
  </rcc>
  <rcc rId="3629" sId="1">
    <nc r="G55">
      <v>21.388999999999999</v>
    </nc>
  </rcc>
  <rcc rId="3630" sId="1">
    <nc r="H55">
      <v>7.6440000000000001</v>
    </nc>
  </rcc>
  <rcc rId="3631" sId="1">
    <nc r="G56">
      <v>3.8170000000000002</v>
    </nc>
  </rcc>
  <rcc rId="3632" sId="1">
    <nc r="G57">
      <v>0.1</v>
    </nc>
  </rcc>
  <rcc rId="3633" sId="1">
    <nc r="G53">
      <f>192.252+2.076</f>
    </nc>
  </rcc>
  <rcc rId="3634" sId="1">
    <oc r="G53">
      <f>192.252+2.076</f>
    </oc>
    <nc r="G53">
      <v>194.328</v>
    </nc>
  </rcc>
</revisions>
</file>

<file path=xl/revisions/revisionLog3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35" sId="1">
    <nc r="G75">
      <v>4.5919999999999996</v>
    </nc>
  </rcc>
  <rcc rId="3636" sId="1">
    <nc r="H75">
      <v>1.081</v>
    </nc>
  </rcc>
  <rcc rId="3637" sId="1">
    <nc r="G76">
      <v>3.6999999999999998E-2</v>
    </nc>
  </rcc>
  <rcc rId="3638" sId="1">
    <nc r="H76">
      <v>0.11600000000000001</v>
    </nc>
  </rcc>
  <rcc rId="3639" sId="1">
    <nc r="G77">
      <v>40.65</v>
    </nc>
  </rcc>
  <rcc rId="3640" sId="1">
    <nc r="H77">
      <v>21.696000000000002</v>
    </nc>
  </rcc>
  <rcc rId="3641" sId="1">
    <nc r="I77">
      <v>4.2969999999999997</v>
    </nc>
  </rcc>
  <rcc rId="3642" sId="1">
    <nc r="G78">
      <v>6.1660000000000004</v>
    </nc>
  </rcc>
  <rcc rId="3643" sId="1">
    <nc r="G79">
      <v>108.16000000000001</v>
    </nc>
  </rcc>
  <rcc rId="3644" sId="1">
    <nc r="H79">
      <v>93.352000000000004</v>
    </nc>
  </rcc>
  <rcc rId="3645" sId="1">
    <nc r="G80">
      <v>12.624000000000001</v>
    </nc>
  </rcc>
  <rcc rId="3646" sId="1">
    <nc r="H80">
      <v>4.2000000000000003E-2</v>
    </nc>
  </rcc>
  <rcc rId="3647" sId="1">
    <nc r="G81">
      <v>2.3109999999999999</v>
    </nc>
  </rcc>
  <rcc rId="3648" sId="1">
    <nc r="H82">
      <v>4.1000000000000002E-2</v>
    </nc>
  </rcc>
  <rcc rId="3649" sId="1">
    <nc r="G83">
      <v>3.9420000000000002</v>
    </nc>
  </rcc>
  <rcc rId="3650" sId="1">
    <nc r="E84">
      <v>1.841</v>
    </nc>
  </rcc>
  <rcc rId="3651" sId="1">
    <nc r="G85">
      <v>1.9</v>
    </nc>
  </rcc>
  <rcc rId="3652" sId="1">
    <nc r="G86">
      <v>1.8009999999999999</v>
    </nc>
  </rcc>
  <rcc rId="3653" sId="1">
    <nc r="H86">
      <v>0.15</v>
    </nc>
  </rcc>
  <rcc rId="3654" sId="1" numFmtId="4">
    <nc r="H87">
      <v>6</v>
    </nc>
  </rcc>
  <rcc rId="3655" sId="1">
    <nc r="G88">
      <v>172.14599999999999</v>
    </nc>
  </rcc>
  <rcc rId="3656" sId="1">
    <nc r="H88">
      <v>0.82699999999999996</v>
    </nc>
  </rcc>
  <rcc rId="3657" sId="1">
    <nc r="G89">
      <v>0.26600000000000001</v>
    </nc>
  </rcc>
  <rcc rId="3658" sId="1">
    <nc r="H89">
      <v>2.2309999999999999</v>
    </nc>
  </rcc>
  <rcc rId="3659" sId="1">
    <nc r="H90">
      <v>5.0999999999999996</v>
    </nc>
  </rcc>
  <rcc rId="3660" sId="1" numFmtId="4">
    <nc r="H91">
      <v>0.9</v>
    </nc>
  </rcc>
  <rcc rId="3661" sId="1">
    <nc r="E92">
      <v>5.2530000000000001</v>
    </nc>
  </rcc>
  <rcc rId="3662" sId="1">
    <nc r="H93">
      <v>0.96099999999999997</v>
    </nc>
  </rcc>
  <rcc rId="3663" sId="1">
    <nc r="H94">
      <v>3.149</v>
    </nc>
  </rcc>
  <rcc rId="3664" sId="1">
    <nc r="G96">
      <v>61.350999999999999</v>
    </nc>
  </rcc>
</revisions>
</file>

<file path=xl/revisions/revisionLog3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0263628D-0586-4811-8C76-91EE8485C8FC}" action="delete"/>
  <rdn rId="0" localSheetId="1" customView="1" name="Z_0263628D_0586_4811_8C76_91EE8485C8FC_.wvu.FilterData" hidden="1" oldHidden="1">
    <formula>'05.19'!$A$6:$N$134</formula>
    <oldFormula>'05.19'!$A$6:$N$134</oldFormula>
  </rdn>
  <rcv guid="{0263628D-0586-4811-8C76-91EE8485C8FC}" action="add"/>
</revisions>
</file>

<file path=xl/revisions/revisionLog3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66" sId="1" numFmtId="34">
    <oc r="G7">
      <v>4.3390000000000004</v>
    </oc>
    <nc r="G7"/>
  </rcc>
  <rcc rId="3667" sId="1" numFmtId="34">
    <oc r="H7">
      <v>7.5100000000000007</v>
    </oc>
    <nc r="H7"/>
  </rcc>
  <rcc rId="3668" sId="1" numFmtId="34">
    <oc r="G8">
      <v>776.64300000000003</v>
    </oc>
    <nc r="G8"/>
  </rcc>
  <rcc rId="3669" sId="1" numFmtId="34">
    <oc r="H8">
      <v>1.806</v>
    </oc>
    <nc r="H8"/>
  </rcc>
  <rcc rId="3670" sId="1" numFmtId="34">
    <oc r="E9">
      <v>2.3260000000000001</v>
    </oc>
    <nc r="E9"/>
  </rcc>
  <rcc rId="3671" sId="1" numFmtId="34">
    <oc r="G9">
      <v>1.2969999999999999</v>
    </oc>
    <nc r="G9"/>
  </rcc>
  <rcc rId="3672" sId="1" numFmtId="34">
    <oc r="H9">
      <v>12.244999999999999</v>
    </oc>
    <nc r="H9"/>
  </rcc>
  <rcc rId="3673" sId="1" numFmtId="34">
    <oc r="G10">
      <v>1.1439999999999999</v>
    </oc>
    <nc r="G10"/>
  </rcc>
  <rcc rId="3674" sId="1" numFmtId="34">
    <oc r="G11">
      <v>9.577</v>
    </oc>
    <nc r="G11"/>
  </rcc>
  <rcc rId="3675" sId="1" numFmtId="34">
    <oc r="H11">
      <v>0.67900000000000005</v>
    </oc>
    <nc r="H11"/>
  </rcc>
  <rcc rId="3676" sId="1" numFmtId="34">
    <oc r="H12">
      <v>3.3940000000000001</v>
    </oc>
    <nc r="H12"/>
  </rcc>
  <rcc rId="3677" sId="1" numFmtId="4">
    <oc r="G13">
      <v>11.632</v>
    </oc>
    <nc r="G13"/>
  </rcc>
  <rcc rId="3678" sId="1" numFmtId="34">
    <oc r="E14">
      <v>345.2</v>
    </oc>
    <nc r="E14"/>
  </rcc>
  <rcc rId="3679" sId="1" numFmtId="34">
    <oc r="G15">
      <v>3.7429999999999999</v>
    </oc>
    <nc r="G15"/>
  </rcc>
  <rcc rId="3680" sId="1" numFmtId="34">
    <oc r="G16">
      <v>874.44200000000001</v>
    </oc>
    <nc r="G16"/>
  </rcc>
  <rcc rId="3681" sId="1" numFmtId="34">
    <oc r="H16">
      <v>16.635000000000002</v>
    </oc>
    <nc r="H16"/>
  </rcc>
  <rcc rId="3682" sId="1" numFmtId="34">
    <oc r="H17">
      <v>6.1950000000000003</v>
    </oc>
    <nc r="H17"/>
  </rcc>
  <rcc rId="3683" sId="1" numFmtId="34">
    <oc r="G18">
      <v>1.728</v>
    </oc>
    <nc r="G18"/>
  </rcc>
  <rcc rId="3684" sId="1" numFmtId="34">
    <oc r="H18">
      <v>2.1960000000000002</v>
    </oc>
    <nc r="H18"/>
  </rcc>
  <rcc rId="3685" sId="1" numFmtId="34">
    <oc r="H19">
      <v>15.343999999999999</v>
    </oc>
    <nc r="H19"/>
  </rcc>
  <rcc rId="3686" sId="1" numFmtId="34">
    <oc r="G20">
      <v>625.07899999999995</v>
    </oc>
    <nc r="G20"/>
  </rcc>
  <rcc rId="3687" sId="1" numFmtId="34">
    <oc r="G21">
      <v>1.863</v>
    </oc>
    <nc r="G21"/>
  </rcc>
  <rcc rId="3688" sId="1" numFmtId="34">
    <oc r="H21">
      <v>9.3410000000000011</v>
    </oc>
    <nc r="H21"/>
  </rcc>
  <rcc rId="3689" sId="1" numFmtId="34">
    <oc r="E22">
      <v>991.38300000000004</v>
    </oc>
    <nc r="E22"/>
  </rcc>
  <rcc rId="3690" sId="1">
    <oc r="G22">
      <v>13.295</v>
    </oc>
    <nc r="G22"/>
  </rcc>
  <rcc rId="3691" sId="1" numFmtId="34">
    <oc r="H22">
      <v>12.961</v>
    </oc>
    <nc r="H22"/>
  </rcc>
  <rcc rId="3692" sId="1" numFmtId="34">
    <oc r="G23">
      <v>131.24</v>
    </oc>
    <nc r="G23"/>
  </rcc>
  <rcc rId="3693" sId="1" numFmtId="34">
    <oc r="H23">
      <v>13.696</v>
    </oc>
    <nc r="H23"/>
  </rcc>
  <rcc rId="3694" sId="1" numFmtId="34">
    <oc r="E24">
      <v>2.851</v>
    </oc>
    <nc r="E24"/>
  </rcc>
  <rcc rId="3695" sId="1" numFmtId="34">
    <oc r="E25">
      <v>9.9710000000000001</v>
    </oc>
    <nc r="E25"/>
  </rcc>
  <rcc rId="3696" sId="1" numFmtId="34">
    <oc r="G25">
      <v>3.7970000000000002</v>
    </oc>
    <nc r="G25"/>
  </rcc>
  <rcc rId="3697" sId="1" numFmtId="34">
    <oc r="E26">
      <v>48.722999999999999</v>
    </oc>
    <nc r="E26"/>
  </rcc>
  <rcc rId="3698" sId="1" numFmtId="34">
    <oc r="F26">
      <v>7.8</v>
    </oc>
    <nc r="F26"/>
  </rcc>
  <rcc rId="3699" sId="1" numFmtId="34">
    <oc r="G26">
      <v>439.30099999999999</v>
    </oc>
    <nc r="G26"/>
  </rcc>
  <rcc rId="3700" sId="1" numFmtId="34">
    <oc r="H26">
      <v>199.25800000000001</v>
    </oc>
    <nc r="H26"/>
  </rcc>
  <rcc rId="3701" sId="1" numFmtId="34">
    <oc r="G27">
      <v>13.843</v>
    </oc>
    <nc r="G27"/>
  </rcc>
  <rcc rId="3702" sId="1" numFmtId="34">
    <oc r="H27">
      <v>18.161999999999999</v>
    </oc>
    <nc r="H27"/>
  </rcc>
  <rcc rId="3703" sId="1">
    <oc r="G28">
      <v>1.681</v>
    </oc>
    <nc r="G28"/>
  </rcc>
  <rcc rId="3704" sId="1" numFmtId="34">
    <oc r="H28">
      <v>0.88900000000000001</v>
    </oc>
    <nc r="H28"/>
  </rcc>
  <rcc rId="3705" sId="1" numFmtId="34">
    <oc r="H29">
      <v>4.9379999999999997</v>
    </oc>
    <nc r="H29"/>
  </rcc>
  <rcc rId="3706" sId="1" numFmtId="34">
    <oc r="H30">
      <v>1.825</v>
    </oc>
    <nc r="H30"/>
  </rcc>
  <rcc rId="3707" sId="1" numFmtId="34">
    <oc r="G31">
      <v>3.87</v>
    </oc>
    <nc r="G31"/>
  </rcc>
  <rcc rId="3708" sId="1" numFmtId="34">
    <oc r="E32">
      <v>0.71899999999999997</v>
    </oc>
    <nc r="E32"/>
  </rcc>
  <rcc rId="3709" sId="1" numFmtId="34">
    <oc r="G32">
      <v>151.13299999999998</v>
    </oc>
    <nc r="G32"/>
  </rcc>
  <rcc rId="3710" sId="1" numFmtId="34">
    <oc r="H32">
      <v>26.54</v>
    </oc>
    <nc r="H32"/>
  </rcc>
  <rcc rId="3711" sId="1" numFmtId="34">
    <oc r="G33">
      <v>13.348000000000001</v>
    </oc>
    <nc r="G33"/>
  </rcc>
  <rcc rId="3712" sId="1" numFmtId="34">
    <oc r="H33">
      <v>2.0510000000000002</v>
    </oc>
    <nc r="H33"/>
  </rcc>
  <rcc rId="3713" sId="1" numFmtId="34">
    <oc r="E34">
      <v>6.8620000000000001</v>
    </oc>
    <nc r="E34"/>
  </rcc>
  <rcc rId="3714" sId="1" numFmtId="34">
    <oc r="G34">
      <v>116.621</v>
    </oc>
    <nc r="G34"/>
  </rcc>
  <rcc rId="3715" sId="1" numFmtId="34">
    <oc r="H34">
      <v>39.64</v>
    </oc>
    <nc r="H34"/>
  </rcc>
  <rcc rId="3716" sId="1" numFmtId="34">
    <oc r="G35">
      <v>1.9530000000000001</v>
    </oc>
    <nc r="G35"/>
  </rcc>
  <rcc rId="3717" sId="1" numFmtId="34">
    <oc r="H36">
      <v>1.3160000000000001</v>
    </oc>
    <nc r="H36"/>
  </rcc>
  <rcc rId="3718" sId="1" numFmtId="34">
    <oc r="G37">
      <v>8.1969999999999992</v>
    </oc>
    <nc r="G37"/>
  </rcc>
  <rcc rId="3719" sId="1" numFmtId="34">
    <oc r="H37">
      <v>2.5720000000000001</v>
    </oc>
    <nc r="H37"/>
  </rcc>
  <rcc rId="3720" sId="1" numFmtId="34">
    <oc r="G38">
      <v>2.6749999999999998</v>
    </oc>
    <nc r="G38"/>
  </rcc>
  <rcc rId="3721" sId="1" numFmtId="34">
    <oc r="G39">
      <v>3.4910000000000001</v>
    </oc>
    <nc r="G39"/>
  </rcc>
  <rcc rId="3722" sId="1" numFmtId="34">
    <oc r="H39">
      <v>2.0209999999999999</v>
    </oc>
    <nc r="H39"/>
  </rcc>
  <rcc rId="3723" sId="1" numFmtId="34">
    <oc r="H40">
      <v>2.262</v>
    </oc>
    <nc r="H40"/>
  </rcc>
  <rcc rId="3724" sId="1" numFmtId="34">
    <oc r="E41">
      <v>7.2229999999999999</v>
    </oc>
    <nc r="E41"/>
  </rcc>
  <rcc rId="3725" sId="1">
    <oc r="F41">
      <v>2.1179999999999999</v>
    </oc>
    <nc r="F41"/>
  </rcc>
  <rcc rId="3726" sId="1" numFmtId="34">
    <oc r="G41">
      <v>192.35900000000001</v>
    </oc>
    <nc r="G41"/>
  </rcc>
  <rcc rId="3727" sId="1" numFmtId="34">
    <oc r="H41">
      <v>57.567999999999998</v>
    </oc>
    <nc r="H41"/>
  </rcc>
  <rcc rId="3728" sId="1" numFmtId="34">
    <oc r="G42">
      <v>1.47</v>
    </oc>
    <nc r="G42"/>
  </rcc>
  <rcc rId="3729" sId="1" numFmtId="34">
    <oc r="H42">
      <v>12.70401</v>
    </oc>
    <nc r="H42"/>
  </rcc>
  <rcc rId="3730" sId="1" numFmtId="34">
    <oc r="H43">
      <v>4.6983360000000101</v>
    </oc>
    <nc r="H43"/>
  </rcc>
  <rcc rId="3731" sId="1" numFmtId="34">
    <oc r="H44">
      <v>6.9880640000000103</v>
    </oc>
    <nc r="H44"/>
  </rcc>
  <rcc rId="3732" sId="1" numFmtId="34">
    <oc r="H45">
      <v>4.0242449999999996</v>
    </oc>
    <nc r="H45"/>
  </rcc>
  <rcc rId="3733" sId="1" numFmtId="34">
    <oc r="G46">
      <v>4152.6819999999998</v>
    </oc>
    <nc r="G46"/>
  </rcc>
  <rcc rId="3734" sId="1" numFmtId="34">
    <oc r="H46">
      <v>6271.143</v>
    </oc>
    <nc r="H46"/>
  </rcc>
  <rcc rId="3735" sId="1">
    <oc r="E47">
      <v>0.54</v>
    </oc>
    <nc r="E47"/>
  </rcc>
  <rcc rId="3736" sId="1">
    <oc r="F47">
      <v>1.2270000000000001</v>
    </oc>
    <nc r="F47"/>
  </rcc>
  <rcc rId="3737" sId="1">
    <oc r="G47">
      <v>98.183000000000007</v>
    </oc>
    <nc r="G47"/>
  </rcc>
  <rcc rId="3738" sId="1">
    <oc r="H47">
      <v>49.095999999999997</v>
    </oc>
    <nc r="H47"/>
  </rcc>
  <rcc rId="3739" sId="1">
    <oc r="G48">
      <v>61.301000000000002</v>
    </oc>
    <nc r="G48"/>
  </rcc>
  <rcc rId="3740" sId="1">
    <oc r="H48">
      <v>124.47199999999999</v>
    </oc>
    <nc r="H48"/>
  </rcc>
  <rcc rId="3741" sId="1">
    <oc r="G49">
      <v>21.187000000000001</v>
    </oc>
    <nc r="G49"/>
  </rcc>
  <rcc rId="3742" sId="1">
    <oc r="H49">
      <v>28.411999999999999</v>
    </oc>
    <nc r="H49"/>
  </rcc>
  <rcc rId="3743" sId="1">
    <oc r="G50">
      <v>26.119</v>
    </oc>
    <nc r="G50"/>
  </rcc>
  <rcc rId="3744" sId="1">
    <oc r="H50">
      <v>26.245000000000001</v>
    </oc>
    <nc r="H50"/>
  </rcc>
  <rcc rId="3745" sId="1">
    <oc r="G51">
      <v>7.4269999999999996</v>
    </oc>
    <nc r="G51"/>
  </rcc>
  <rcc rId="3746" sId="1">
    <oc r="E52">
      <v>6.82</v>
    </oc>
    <nc r="E52"/>
  </rcc>
  <rcc rId="3747" sId="1">
    <oc r="G53">
      <v>194.328</v>
    </oc>
    <nc r="G53"/>
  </rcc>
  <rcc rId="3748" sId="1">
    <oc r="H53">
      <v>43.213999999999999</v>
    </oc>
    <nc r="H53"/>
  </rcc>
  <rcc rId="3749" sId="1">
    <oc r="G54">
      <v>3.0750000000000002</v>
    </oc>
    <nc r="G54"/>
  </rcc>
  <rcc rId="3750" sId="1">
    <oc r="H54">
      <v>3.3340000000000001</v>
    </oc>
    <nc r="H54"/>
  </rcc>
  <rcc rId="3751" sId="1">
    <oc r="G55">
      <v>21.388999999999999</v>
    </oc>
    <nc r="G55"/>
  </rcc>
  <rcc rId="3752" sId="1">
    <oc r="H55">
      <v>7.6440000000000001</v>
    </oc>
    <nc r="H55"/>
  </rcc>
  <rcc rId="3753" sId="1">
    <oc r="G56">
      <v>3.8170000000000002</v>
    </oc>
    <nc r="G56"/>
  </rcc>
  <rcc rId="3754" sId="1">
    <oc r="G57">
      <v>0.1</v>
    </oc>
    <nc r="G57"/>
  </rcc>
  <rcc rId="3755" sId="1" numFmtId="4">
    <oc r="G58">
      <v>2.3919999999999999</v>
    </oc>
    <nc r="G58"/>
  </rcc>
  <rcc rId="3756" sId="1" numFmtId="4">
    <oc r="H58">
      <v>2.8559999999999999</v>
    </oc>
    <nc r="H58"/>
  </rcc>
  <rcc rId="3757" sId="1" numFmtId="4">
    <oc r="G59">
      <v>98.68</v>
    </oc>
    <nc r="G59"/>
  </rcc>
  <rcc rId="3758" sId="1" numFmtId="4">
    <oc r="H59">
      <v>128.148224</v>
    </oc>
    <nc r="H59"/>
  </rcc>
  <rcc rId="3759" sId="1" numFmtId="4">
    <oc r="H60">
      <v>1.232</v>
    </oc>
    <nc r="H60"/>
  </rcc>
  <rcc rId="3760" sId="1" numFmtId="4">
    <oc r="G61">
      <v>3.5739999999999998</v>
    </oc>
    <nc r="G61"/>
  </rcc>
  <rcc rId="3761" sId="1" numFmtId="4">
    <oc r="H61">
      <v>5.25</v>
    </oc>
    <nc r="H61"/>
  </rcc>
  <rcc rId="3762" sId="1" numFmtId="4">
    <oc r="G62">
      <v>6.108892</v>
    </oc>
    <nc r="G62"/>
  </rcc>
  <rcc rId="3763" sId="1" numFmtId="4">
    <oc r="H62">
      <v>4.72</v>
    </oc>
    <nc r="H62"/>
  </rcc>
  <rcc rId="3764" sId="1" numFmtId="4">
    <oc r="H63">
      <v>0.98083399999999998</v>
    </oc>
    <nc r="H63"/>
  </rcc>
  <rcc rId="3765" sId="1" numFmtId="4">
    <oc r="G64">
      <v>1.1719999999999999</v>
    </oc>
    <nc r="G64"/>
  </rcc>
  <rcc rId="3766" sId="1" numFmtId="4">
    <oc r="G65">
      <v>16.559000000000001</v>
    </oc>
    <nc r="G65"/>
  </rcc>
  <rcc rId="3767" sId="1" numFmtId="4">
    <oc r="H65">
      <v>6.65</v>
    </oc>
    <nc r="H65"/>
  </rcc>
  <rcc rId="3768" sId="1" numFmtId="4">
    <oc r="G66">
      <v>91.537999999999997</v>
    </oc>
    <nc r="G66"/>
  </rcc>
  <rcc rId="3769" sId="1" numFmtId="4">
    <oc r="G67">
      <v>2.72525</v>
    </oc>
    <nc r="G67"/>
  </rcc>
  <rcc rId="3770" sId="1" numFmtId="4">
    <oc r="H68">
      <v>7.4980000000000002</v>
    </oc>
    <nc r="H68"/>
  </rcc>
  <rcc rId="3771" sId="1" numFmtId="4">
    <oc r="G69">
      <v>1.33</v>
    </oc>
    <nc r="G69"/>
  </rcc>
  <rcc rId="3772" sId="1" numFmtId="4">
    <oc r="H69">
      <v>1.373</v>
    </oc>
    <nc r="H69"/>
  </rcc>
  <rcc rId="3773" sId="1" numFmtId="4">
    <oc r="E70">
      <v>10.529</v>
    </oc>
    <nc r="E70"/>
  </rcc>
  <rcc rId="3774" sId="1" numFmtId="4">
    <oc r="G70">
      <v>389.06799999999998</v>
    </oc>
    <nc r="G70"/>
  </rcc>
  <rcc rId="3775" sId="1" numFmtId="4">
    <oc r="H70">
      <v>257.50200000000001</v>
    </oc>
    <nc r="H70"/>
  </rcc>
  <rcc rId="3776" sId="1" numFmtId="4">
    <oc r="G71">
      <v>1.121</v>
    </oc>
    <nc r="G71"/>
  </rcc>
  <rcc rId="3777" sId="1" numFmtId="4">
    <oc r="E72">
      <v>2.1030000000000002</v>
    </oc>
    <nc r="E72"/>
  </rcc>
  <rcc rId="3778" sId="1" numFmtId="4">
    <oc r="H72">
      <v>1.92</v>
    </oc>
    <nc r="H72"/>
  </rcc>
  <rcc rId="3779" sId="1" numFmtId="4">
    <oc r="H73">
      <v>1.4610000000000001</v>
    </oc>
    <nc r="H73"/>
  </rcc>
  <rcc rId="3780" sId="1" numFmtId="4">
    <oc r="H74">
      <v>6.5789999999999997</v>
    </oc>
    <nc r="H74"/>
  </rcc>
  <rcc rId="3781" sId="1">
    <oc r="G75">
      <v>4.5919999999999996</v>
    </oc>
    <nc r="G75"/>
  </rcc>
  <rcc rId="3782" sId="1">
    <oc r="H75">
      <v>1.081</v>
    </oc>
    <nc r="H75"/>
  </rcc>
  <rcc rId="3783" sId="1">
    <oc r="G76">
      <v>3.6999999999999998E-2</v>
    </oc>
    <nc r="G76"/>
  </rcc>
  <rcc rId="3784" sId="1">
    <oc r="H76">
      <v>0.11600000000000001</v>
    </oc>
    <nc r="H76"/>
  </rcc>
  <rcc rId="3785" sId="1">
    <oc r="G77">
      <v>40.65</v>
    </oc>
    <nc r="G77"/>
  </rcc>
  <rcc rId="3786" sId="1">
    <oc r="H77">
      <v>21.696000000000002</v>
    </oc>
    <nc r="H77"/>
  </rcc>
  <rcc rId="3787" sId="1">
    <oc r="G78">
      <v>6.1660000000000004</v>
    </oc>
    <nc r="G78"/>
  </rcc>
  <rcc rId="3788" sId="1">
    <oc r="G79">
      <v>108.16000000000001</v>
    </oc>
    <nc r="G79"/>
  </rcc>
  <rcc rId="3789" sId="1">
    <oc r="H79">
      <v>93.352000000000004</v>
    </oc>
    <nc r="H79"/>
  </rcc>
  <rcc rId="3790" sId="1">
    <oc r="G80">
      <v>12.624000000000001</v>
    </oc>
    <nc r="G80"/>
  </rcc>
  <rcc rId="3791" sId="1">
    <oc r="H80">
      <v>4.2000000000000003E-2</v>
    </oc>
    <nc r="H80"/>
  </rcc>
  <rcc rId="3792" sId="1">
    <oc r="G81">
      <v>2.3109999999999999</v>
    </oc>
    <nc r="G81"/>
  </rcc>
  <rcc rId="3793" sId="1">
    <oc r="H82">
      <v>4.1000000000000002E-2</v>
    </oc>
    <nc r="H82"/>
  </rcc>
  <rcc rId="3794" sId="1">
    <oc r="G83">
      <v>3.9420000000000002</v>
    </oc>
    <nc r="G83"/>
  </rcc>
  <rcc rId="3795" sId="1">
    <oc r="E84">
      <v>1.841</v>
    </oc>
    <nc r="E84"/>
  </rcc>
  <rcc rId="3796" sId="1">
    <oc r="G85">
      <v>1.9</v>
    </oc>
    <nc r="G85"/>
  </rcc>
  <rcc rId="3797" sId="1">
    <oc r="G86">
      <v>1.8009999999999999</v>
    </oc>
    <nc r="G86"/>
  </rcc>
  <rcc rId="3798" sId="1">
    <oc r="H86">
      <v>0.15</v>
    </oc>
    <nc r="H86"/>
  </rcc>
  <rcc rId="3799" sId="1" numFmtId="4">
    <oc r="H87">
      <v>6</v>
    </oc>
    <nc r="H87"/>
  </rcc>
  <rcc rId="3800" sId="1">
    <oc r="G88">
      <v>172.14599999999999</v>
    </oc>
    <nc r="G88"/>
  </rcc>
  <rcc rId="3801" sId="1">
    <oc r="H88">
      <v>0.82699999999999996</v>
    </oc>
    <nc r="H88"/>
  </rcc>
  <rcc rId="3802" sId="1">
    <oc r="G89">
      <v>0.26600000000000001</v>
    </oc>
    <nc r="G89"/>
  </rcc>
  <rcc rId="3803" sId="1">
    <oc r="H89">
      <v>2.2309999999999999</v>
    </oc>
    <nc r="H89"/>
  </rcc>
  <rcc rId="3804" sId="1">
    <oc r="H90">
      <v>5.0999999999999996</v>
    </oc>
    <nc r="H90"/>
  </rcc>
  <rcc rId="3805" sId="1" numFmtId="4">
    <oc r="H91">
      <v>0.9</v>
    </oc>
    <nc r="H91"/>
  </rcc>
  <rcc rId="3806" sId="1">
    <oc r="E92">
      <v>5.2530000000000001</v>
    </oc>
    <nc r="E92"/>
  </rcc>
  <rcc rId="3807" sId="1">
    <oc r="H93">
      <v>0.96099999999999997</v>
    </oc>
    <nc r="H93"/>
  </rcc>
  <rcc rId="3808" sId="1">
    <oc r="H94">
      <v>3.149</v>
    </oc>
    <nc r="H94"/>
  </rcc>
  <rcc rId="3809" sId="1">
    <oc r="G96">
      <v>61.350999999999999</v>
    </oc>
    <nc r="G96"/>
  </rcc>
  <rcc rId="3810" sId="1">
    <oc r="E97">
      <v>90.438000000000002</v>
    </oc>
    <nc r="E97"/>
  </rcc>
  <rcc rId="3811" sId="1">
    <oc r="F97">
      <v>18.434999999999999</v>
    </oc>
    <nc r="F97"/>
  </rcc>
  <rcc rId="3812" sId="1">
    <oc r="G97">
      <v>18.463000000000001</v>
    </oc>
    <nc r="G97"/>
  </rcc>
  <rcc rId="3813" sId="1">
    <oc r="H98">
      <v>2.9550000000000001</v>
    </oc>
    <nc r="H98"/>
  </rcc>
  <rcc rId="3814" sId="1">
    <oc r="G99">
      <v>3.2480000000000002</v>
    </oc>
    <nc r="G99"/>
  </rcc>
  <rcc rId="3815" sId="1">
    <oc r="G100">
      <v>163.066</v>
    </oc>
    <nc r="G100"/>
  </rcc>
  <rcc rId="3816" sId="1">
    <oc r="H100">
      <v>246.52099999999999</v>
    </oc>
    <nc r="H100"/>
  </rcc>
  <rcc rId="3817" sId="1">
    <oc r="G101">
      <v>10.452</v>
    </oc>
    <nc r="G101"/>
  </rcc>
  <rcc rId="3818" sId="1">
    <oc r="H101">
      <v>1.3440000000000001</v>
    </oc>
    <nc r="H101"/>
  </rcc>
  <rcc rId="3819" sId="1">
    <oc r="G102">
      <v>10.192</v>
    </oc>
    <nc r="G102"/>
  </rcc>
  <rcc rId="3820" sId="1">
    <oc r="H102">
      <v>2.9750000000000001</v>
    </oc>
    <nc r="H102"/>
  </rcc>
  <rcc rId="3821" sId="1">
    <oc r="G103">
      <v>8.2690000000000001</v>
    </oc>
    <nc r="G103"/>
  </rcc>
  <rcc rId="3822" sId="1">
    <oc r="H103">
      <v>5.9169999999999998</v>
    </oc>
    <nc r="H103"/>
  </rcc>
  <rcc rId="3823" sId="1">
    <oc r="G104">
      <v>8.0399999999999991</v>
    </oc>
    <nc r="G104"/>
  </rcc>
  <rcc rId="3824" sId="1">
    <oc r="H104">
      <v>4.6379999999999999</v>
    </oc>
    <nc r="H104"/>
  </rcc>
  <rcc rId="3825" sId="1">
    <oc r="E105">
      <v>18.518999999999998</v>
    </oc>
    <nc r="E105"/>
  </rcc>
  <rcc rId="3826" sId="1">
    <oc r="G105">
      <v>50.996000000000002</v>
    </oc>
    <nc r="G105"/>
  </rcc>
  <rcc rId="3827" sId="1">
    <oc r="H105">
      <v>11.481</v>
    </oc>
    <nc r="H105"/>
  </rcc>
  <rcc rId="3828" sId="1">
    <oc r="G106">
      <f>3.959+42.833</f>
    </oc>
    <nc r="G106"/>
  </rcc>
  <rcc rId="3829" sId="1">
    <oc r="H106">
      <f>6.219+23.561</f>
    </oc>
    <nc r="H106"/>
  </rcc>
  <rcc rId="3830" sId="1">
    <oc r="G107">
      <v>14.748000000000001</v>
    </oc>
    <nc r="G107"/>
  </rcc>
  <rcc rId="3831" sId="1">
    <oc r="H107">
      <v>5.1899999999999995</v>
    </oc>
    <nc r="H107"/>
  </rcc>
  <rcc rId="3832" sId="1">
    <oc r="F108">
      <v>3.3210000000000002</v>
    </oc>
    <nc r="F108"/>
  </rcc>
  <rcc rId="3833" sId="1">
    <oc r="G108">
      <v>25.491000000000003</v>
    </oc>
    <nc r="G108"/>
  </rcc>
  <rcc rId="3834" sId="1">
    <oc r="H108">
      <v>3.363</v>
    </oc>
    <nc r="H108"/>
  </rcc>
  <rcc rId="3835" sId="1">
    <oc r="G109">
      <v>3.4430000000000001</v>
    </oc>
    <nc r="G109"/>
  </rcc>
  <rcc rId="3836" sId="1">
    <oc r="H110">
      <v>1.681</v>
    </oc>
    <nc r="H110"/>
  </rcc>
  <rcc rId="3837" sId="1">
    <oc r="G111">
      <v>1.2</v>
    </oc>
    <nc r="G111"/>
  </rcc>
  <rcc rId="3838" sId="1">
    <oc r="E112">
      <v>2.12</v>
    </oc>
    <nc r="E112"/>
  </rcc>
  <rcc rId="3839" sId="1">
    <oc r="G112">
      <v>112.355</v>
    </oc>
    <nc r="G112"/>
  </rcc>
  <rcc rId="3840" sId="1">
    <oc r="H112">
      <v>40.219000000000001</v>
    </oc>
    <nc r="H112"/>
  </rcc>
  <rcc rId="3841" sId="1">
    <oc r="H113">
      <v>13.201000000000001</v>
    </oc>
    <nc r="H113"/>
  </rcc>
  <rcc rId="3842" sId="1">
    <oc r="H114">
      <v>3.2080000000000002</v>
    </oc>
    <nc r="H114"/>
  </rcc>
  <rcc rId="3843" sId="1">
    <oc r="H115">
      <v>2.2029999999999998</v>
    </oc>
    <nc r="H115"/>
  </rcc>
  <rcc rId="3844" sId="1">
    <oc r="H116">
      <v>4.9580000000000002</v>
    </oc>
    <nc r="H116"/>
  </rcc>
  <rcc rId="3845" sId="1">
    <oc r="G117">
      <v>5.5880000000000001</v>
    </oc>
    <nc r="G117"/>
  </rcc>
  <rcc rId="3846" sId="1">
    <oc r="H117">
      <v>10.612</v>
    </oc>
    <nc r="H117"/>
  </rcc>
  <rcc rId="3847" sId="1">
    <oc r="G118">
      <v>3.1859999999999999</v>
    </oc>
    <nc r="G118"/>
  </rcc>
  <rcc rId="3848" sId="1">
    <oc r="H119">
      <v>1.617</v>
    </oc>
    <nc r="H119"/>
  </rcc>
  <rcc rId="3849" sId="1">
    <oc r="H120">
      <v>3.2349999999999999</v>
    </oc>
    <nc r="H120"/>
  </rcc>
  <rcc rId="3850" sId="1">
    <oc r="F121">
      <v>3.1680000000000001</v>
    </oc>
    <nc r="F121"/>
  </rcc>
  <rcc rId="3851" sId="1">
    <oc r="G121">
      <v>91.230999999999995</v>
    </oc>
    <nc r="G121"/>
  </rcc>
  <rcc rId="3852" sId="1">
    <oc r="H121">
      <v>72.191000000000003</v>
    </oc>
    <nc r="H121"/>
  </rcc>
  <rcc rId="3853" sId="1">
    <oc r="G122">
      <v>12.768000000000001</v>
    </oc>
    <nc r="G122"/>
  </rcc>
  <rcc rId="3854" sId="1">
    <oc r="G123">
      <v>2.2869999999999999</v>
    </oc>
    <nc r="G123"/>
  </rcc>
  <rcc rId="3855" sId="1" numFmtId="34">
    <oc r="G124">
      <v>103.47599999999998</v>
    </oc>
    <nc r="G124"/>
  </rcc>
  <rcc rId="3856" sId="1" numFmtId="34">
    <oc r="E125">
      <v>4.2359999999999998</v>
    </oc>
    <nc r="E125"/>
  </rcc>
  <rcc rId="3857" sId="1" numFmtId="34">
    <oc r="F125">
      <v>5.4089999999999998</v>
    </oc>
    <nc r="F125"/>
  </rcc>
  <rcc rId="3858" sId="1" numFmtId="34">
    <oc r="G125">
      <v>12.66</v>
    </oc>
    <nc r="G125"/>
  </rcc>
  <rcc rId="3859" sId="1" numFmtId="34">
    <oc r="H125">
      <v>7.1379999999999999</v>
    </oc>
    <nc r="H125"/>
  </rcc>
  <rcc rId="3860" sId="1" numFmtId="34">
    <oc r="H126">
      <v>3.2199999999999998</v>
    </oc>
    <nc r="H126"/>
  </rcc>
  <rcc rId="3861" sId="1" numFmtId="34">
    <oc r="E127">
      <v>40057.737000000001</v>
    </oc>
    <nc r="E127"/>
  </rcc>
  <rcc rId="3862" sId="1">
    <oc r="E128">
      <v>1722.87</v>
    </oc>
    <nc r="E128"/>
  </rcc>
  <rcc rId="3863" sId="1">
    <oc r="G129">
      <v>360.54399999999998</v>
    </oc>
    <nc r="G129"/>
  </rcc>
  <rcc rId="3864" sId="1">
    <oc r="E130">
      <v>7519.1120000000001</v>
    </oc>
    <nc r="E130"/>
  </rcc>
  <rcc rId="3865" sId="1">
    <oc r="G130">
      <v>734.68899999999996</v>
    </oc>
    <nc r="G130"/>
  </rcc>
  <rcc rId="3866" sId="1">
    <oc r="E131">
      <v>2.859</v>
    </oc>
    <nc r="E131"/>
  </rcc>
  <rcc rId="3867" sId="1">
    <oc r="G132">
      <v>8.1710000000000012</v>
    </oc>
    <nc r="G132"/>
  </rcc>
  <rcc rId="3868" sId="1">
    <oc r="H132">
      <v>11.879000000000001</v>
    </oc>
    <nc r="H132"/>
  </rcc>
  <rcc rId="3869" sId="1">
    <oc r="G133">
      <v>58.686999999999998</v>
    </oc>
    <nc r="G133"/>
  </rcc>
  <rcc rId="3870" sId="1">
    <oc r="H133">
      <v>37.433</v>
    </oc>
    <nc r="H133"/>
  </rcc>
  <rcc rId="3871" sId="1">
    <oc r="E134">
      <v>5569.9570000000003</v>
    </oc>
    <nc r="E134"/>
  </rcc>
  <rcv guid="{001A80F2-4A1F-4F95-949B-9B4E8BBD4BE3}" action="delete"/>
  <rdn rId="0" localSheetId="1" customView="1" name="Z_001A80F2_4A1F_4F95_949B_9B4E8BBD4BE3_.wvu.FilterData" hidden="1" oldHidden="1">
    <formula>'06.19'!$A$6:$N$134</formula>
    <oldFormula>'06.19'!$A$6:$N$134</oldFormula>
  </rdn>
  <rcv guid="{001A80F2-4A1F-4F95-949B-9B4E8BBD4BE3}" action="add"/>
  <rsnm rId="3873" sheetId="1" oldName="[06.19 Раскрытие об объеме фактического полезного отпуска электроэнергии и мощности июнь 2019.xlsx]05.19" newName="[06.19 Раскрытие об объеме фактического полезного отпуска электроэнергии и мощности июнь 2019.xlsx]06.19"/>
</revisions>
</file>

<file path=xl/revisions/revisionLog3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74" sId="1" numFmtId="19">
    <oc r="H2">
      <v>43586</v>
    </oc>
    <nc r="H2">
      <v>43617</v>
    </nc>
  </rcc>
</revisions>
</file>

<file path=xl/revisions/revisionLog3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75" sId="1">
    <nc r="G22">
      <v>13.298</v>
    </nc>
  </rcc>
  <rcc rId="3876" sId="1" numFmtId="34">
    <nc r="H22">
      <v>13.256</v>
    </nc>
  </rcc>
  <rcc rId="3877" sId="1" numFmtId="34">
    <nc r="E22">
      <v>1018.39</v>
    </nc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7" sId="1" numFmtId="34">
    <nc r="G7">
      <v>4.08</v>
    </nc>
  </rcc>
  <rcc rId="938" sId="1" numFmtId="34">
    <nc r="H7">
      <v>6.6520000000000001</v>
    </nc>
  </rcc>
  <rcc rId="939" sId="1">
    <nc r="G20">
      <v>12.686</v>
    </nc>
  </rcc>
  <rcc rId="940" sId="1" numFmtId="34">
    <nc r="H20">
      <v>12.342000000000001</v>
    </nc>
  </rcc>
</revisions>
</file>

<file path=xl/revisions/revisionLog3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78" sId="1">
    <nc r="E130">
      <v>7053.4870000000001</v>
    </nc>
  </rcc>
  <rcc rId="3879" sId="1">
    <nc r="F130">
      <v>1183.076</v>
    </nc>
  </rcc>
</revisions>
</file>

<file path=xl/revisions/revisionLog3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80" sId="1" numFmtId="34">
    <nc r="G7">
      <v>4.4349999999999996</v>
    </nc>
  </rcc>
  <rcc rId="3881" sId="1" numFmtId="34">
    <nc r="H7">
      <v>7.9980000000000002</v>
    </nc>
  </rcc>
</revisions>
</file>

<file path=xl/revisions/revisionLog3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82" sId="1" numFmtId="34">
    <nc r="G8">
      <v>767.57100000000003</v>
    </nc>
  </rcc>
</revisions>
</file>

<file path=xl/revisions/revisionLog3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83" sId="1">
    <nc r="E134">
      <v>6102.9870000000001</v>
    </nc>
  </rcc>
</revisions>
</file>

<file path=xl/revisions/revisionLog3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84" sId="1">
    <oc r="I77">
      <v>4.2969999999999997</v>
    </oc>
    <nc r="I77"/>
  </rcc>
</revisions>
</file>

<file path=xl/revisions/revisionLog3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85" sId="1" numFmtId="34">
    <nc r="H126">
      <v>2.9359999999999999</v>
    </nc>
  </rcc>
  <rcc rId="3886" sId="1" numFmtId="34">
    <nc r="E125">
      <v>4.2519999999999998</v>
    </nc>
  </rcc>
  <rcc rId="3887" sId="1" numFmtId="34">
    <nc r="F125">
      <v>5.2830000000000004</v>
    </nc>
  </rcc>
  <rcc rId="3888" sId="1" numFmtId="34">
    <nc r="G125">
      <v>12.758999999999999</v>
    </nc>
  </rcc>
  <rcc rId="3889" sId="1" numFmtId="34">
    <nc r="H125">
      <v>7.1189999999999998</v>
    </nc>
  </rcc>
  <rcc rId="3890" sId="1" numFmtId="34">
    <nc r="G124">
      <v>102.32399999999998</v>
    </nc>
  </rcc>
</revisions>
</file>

<file path=xl/revisions/revisionLog3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91" sId="1">
    <nc r="E97">
      <v>64.233999999999995</v>
    </nc>
  </rcc>
  <rcc rId="3892" sId="1">
    <nc r="F97">
      <v>18.135000000000002</v>
    </nc>
  </rcc>
  <rcc rId="3893" sId="1">
    <nc r="G97">
      <v>17.170999999999999</v>
    </nc>
  </rcc>
  <rcc rId="3894" sId="1">
    <nc r="H98">
      <v>2.2120000000000002</v>
    </nc>
  </rcc>
  <rcc rId="3895" sId="1">
    <nc r="G99">
      <v>3.1560000000000001</v>
    </nc>
  </rcc>
  <rcc rId="3896" sId="1" numFmtId="4">
    <nc r="G58">
      <v>3.379</v>
    </nc>
  </rcc>
  <rcc rId="3897" sId="1" numFmtId="4">
    <nc r="H58">
      <v>3.004</v>
    </nc>
  </rcc>
  <rcc rId="3898" sId="1" numFmtId="4">
    <nc r="G59">
      <v>93.314999999999998</v>
    </nc>
  </rcc>
  <rcc rId="3899" sId="1" numFmtId="4">
    <nc r="H59">
      <v>125.881</v>
    </nc>
  </rcc>
  <rcc rId="3900" sId="1" numFmtId="4">
    <nc r="G60">
      <v>0</v>
    </nc>
  </rcc>
  <rcc rId="3901" sId="1" numFmtId="4">
    <nc r="H60">
      <v>1.246</v>
    </nc>
  </rcc>
  <rcc rId="3902" sId="1" numFmtId="4">
    <nc r="G61">
      <v>3.2909999999999999</v>
    </nc>
  </rcc>
  <rcc rId="3903" sId="1" numFmtId="4">
    <nc r="H61">
      <v>4.7110000000000003</v>
    </nc>
  </rcc>
  <rcc rId="3904" sId="1" numFmtId="4">
    <nc r="G62">
      <v>6.1360000000000001</v>
    </nc>
  </rcc>
  <rcc rId="3905" sId="1" numFmtId="4">
    <nc r="H62">
      <v>4.8620000000000001</v>
    </nc>
  </rcc>
  <rcc rId="3906" sId="1" numFmtId="4">
    <nc r="H63">
      <v>1.069</v>
    </nc>
  </rcc>
  <rcc rId="3907" sId="1" numFmtId="4">
    <nc r="G64">
      <v>1.1639999999999999</v>
    </nc>
  </rcc>
  <rcc rId="3908" sId="1" numFmtId="4">
    <nc r="G65">
      <v>15.871</v>
    </nc>
  </rcc>
  <rcc rId="3909" sId="1" numFmtId="4">
    <nc r="H65">
      <v>6.923</v>
    </nc>
  </rcc>
  <rcc rId="3910" sId="1" numFmtId="4">
    <nc r="G66">
      <v>88.415999999999997</v>
    </nc>
  </rcc>
  <rcc rId="3911" sId="1" numFmtId="4">
    <nc r="G67">
      <v>2.597</v>
    </nc>
  </rcc>
  <rcc rId="3912" sId="1" numFmtId="4">
    <nc r="H68">
      <v>6.3239999999999998</v>
    </nc>
  </rcc>
  <rcc rId="3913" sId="1" numFmtId="4">
    <nc r="G69">
      <v>1.34</v>
    </nc>
  </rcc>
  <rcc rId="3914" sId="1" numFmtId="4">
    <nc r="H69">
      <v>1.7430000000000001</v>
    </nc>
  </rcc>
  <rcc rId="3915" sId="1" numFmtId="4">
    <nc r="E70">
      <v>10.284000000000001</v>
    </nc>
  </rcc>
  <rcc rId="3916" sId="1" numFmtId="4">
    <nc r="G70">
      <v>374.08</v>
    </nc>
  </rcc>
  <rcc rId="3917" sId="1" numFmtId="4">
    <nc r="H70">
      <v>251.69399999999999</v>
    </nc>
  </rcc>
  <rcc rId="3918" sId="1" numFmtId="4">
    <nc r="G71">
      <v>1.18</v>
    </nc>
  </rcc>
  <rcc rId="3919" sId="1" numFmtId="4">
    <nc r="E72">
      <v>2.089</v>
    </nc>
  </rcc>
  <rcc rId="3920" sId="1" numFmtId="4">
    <nc r="H72">
      <v>2.2130000000000001</v>
    </nc>
  </rcc>
  <rcc rId="3921" sId="1" numFmtId="4">
    <nc r="H73">
      <v>1.4570000000000001</v>
    </nc>
  </rcc>
  <rcc rId="3922" sId="1" numFmtId="4">
    <nc r="H74">
      <v>6.6429999999999998</v>
    </nc>
  </rcc>
  <rcc rId="3923" sId="1">
    <nc r="G53">
      <v>186.92699999999999</v>
    </nc>
  </rcc>
  <rcc rId="3924" sId="1">
    <nc r="H53">
      <v>42.738</v>
    </nc>
  </rcc>
  <rcc rId="3925" sId="1">
    <nc r="G54">
      <v>3.1040000000000001</v>
    </nc>
  </rcc>
  <rcc rId="3926" sId="1">
    <nc r="H54">
      <v>4.8899999999999997</v>
    </nc>
  </rcc>
  <rcc rId="3927" sId="1">
    <nc r="G55">
      <v>21.449000000000002</v>
    </nc>
  </rcc>
  <rcc rId="3928" sId="1">
    <nc r="H55">
      <v>7.48</v>
    </nc>
  </rcc>
  <rcc rId="3929" sId="1">
    <nc r="G56">
      <v>3.7010000000000001</v>
    </nc>
  </rcc>
  <rcc rId="3930" sId="1">
    <nc r="G57">
      <v>0.5</v>
    </nc>
  </rcc>
</revisions>
</file>

<file path=xl/revisions/revisionLog3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0263628D-0586-4811-8C76-91EE8485C8FC}" action="delete"/>
  <rdn rId="0" localSheetId="1" customView="1" name="Z_0263628D_0586_4811_8C76_91EE8485C8FC_.wvu.FilterData" hidden="1" oldHidden="1">
    <formula>'06.19'!$A$6:$N$134</formula>
    <oldFormula>'06.19'!$A$6:$N$134</oldFormula>
  </rdn>
  <rcv guid="{0263628D-0586-4811-8C76-91EE8485C8FC}" action="add"/>
</revisions>
</file>

<file path=xl/revisions/revisionLog3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32" sId="1">
    <nc r="E47">
      <v>0.50800000000000001</v>
    </nc>
  </rcc>
  <rcc rId="3933" sId="1">
    <nc r="H47">
      <v>48.829000000000001</v>
    </nc>
  </rcc>
  <rcc rId="3934" sId="1">
    <nc r="F47">
      <v>1.1970000000000001</v>
    </nc>
  </rcc>
  <rcc rId="3935" sId="1">
    <nc r="G47">
      <v>94.736000000000004</v>
    </nc>
  </rcc>
  <rcc rId="3936" sId="1">
    <nc r="G48">
      <v>59.966999999999999</v>
    </nc>
  </rcc>
  <rcc rId="3937" sId="1">
    <nc r="H48">
      <v>122.65</v>
    </nc>
  </rcc>
  <rcc rId="3938" sId="1">
    <nc r="G49">
      <v>20.956</v>
    </nc>
  </rcc>
  <rcc rId="3939" sId="1">
    <nc r="H49">
      <v>28.251000000000001</v>
    </nc>
  </rcc>
  <rcc rId="3940" sId="1">
    <nc r="G50">
      <v>25.712</v>
    </nc>
  </rcc>
  <rcc rId="3941" sId="1">
    <nc r="H50">
      <v>26.013999999999999</v>
    </nc>
  </rcc>
  <rcc rId="3942" sId="1">
    <nc r="G51">
      <v>7.3070000000000004</v>
    </nc>
  </rcc>
  <rcc rId="3943" sId="1">
    <nc r="E52">
      <v>6.6779999999999999</v>
    </nc>
  </rcc>
</revisions>
</file>

<file path=xl/revisions/revisionLog3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44" sId="1">
    <nc r="F121">
      <v>4.4450000000000003</v>
    </nc>
  </rcc>
  <rcc rId="3945" sId="1">
    <nc r="G121">
      <v>141.22800000000001</v>
    </nc>
  </rcc>
  <rcc rId="3946" sId="1">
    <nc r="H121">
      <v>109.03700000000001</v>
    </nc>
  </rcc>
  <rcc rId="3947" sId="1">
    <nc r="G122">
      <v>18.957000000000001</v>
    </nc>
  </rcc>
  <rcc rId="3948" sId="1">
    <nc r="G123">
      <v>3.331</v>
    </nc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1" sId="1" numFmtId="34">
    <nc r="H15">
      <v>16.318000000000001</v>
    </nc>
  </rcc>
  <rcc rId="942" sId="1" numFmtId="34">
    <nc r="G14">
      <v>3.4790000000000001</v>
    </nc>
  </rcc>
  <rcc rId="943" sId="1" numFmtId="34">
    <nc r="H16">
      <v>5.7350000000000003</v>
    </nc>
  </rcc>
  <rcc rId="944" sId="1" numFmtId="34">
    <nc r="G17">
      <v>1.5640000000000001</v>
    </nc>
  </rcc>
  <rcc rId="945" sId="1" numFmtId="34">
    <nc r="H17">
      <v>1.946</v>
    </nc>
  </rcc>
  <rcc rId="946" sId="1" numFmtId="34">
    <nc r="H18">
      <v>14.08</v>
    </nc>
  </rcc>
  <rcv guid="{8743966E-23CA-4A3B-9E7E-E009BB5C14F3}" action="delete"/>
  <rdn rId="0" localSheetId="1" customView="1" name="Z_8743966E_23CA_4A3B_9E7E_E009BB5C14F3_.wvu.FilterData" hidden="1" oldHidden="1">
    <formula>'12.18'!$A$6:$N$116</formula>
    <oldFormula>'12.18'!$A$6:$N$47</oldFormula>
  </rdn>
  <rcv guid="{8743966E-23CA-4A3B-9E7E-E009BB5C14F3}" action="add"/>
</revisions>
</file>

<file path=xl/revisions/revisionLog3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49" sId="1" numFmtId="34">
    <nc r="G42">
      <v>1.4139999999999999</v>
    </nc>
  </rcc>
  <rcc rId="3950" sId="1" numFmtId="34">
    <nc r="H43">
      <v>4.641</v>
    </nc>
  </rcc>
  <rcc rId="3951" sId="1" numFmtId="34">
    <nc r="H44">
      <v>7.0549999999999997</v>
    </nc>
  </rcc>
  <rcc rId="3952" sId="1" numFmtId="34">
    <nc r="H45">
      <v>2.3250000000000002</v>
    </nc>
  </rcc>
</revisions>
</file>

<file path=xl/revisions/revisionLog3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53" sId="1" numFmtId="34">
    <oc r="G8">
      <v>767.57100000000003</v>
    </oc>
    <nc r="G8">
      <v>774.59299999999996</v>
    </nc>
  </rcc>
  <rcc rId="3954" sId="1" numFmtId="34">
    <nc r="H8">
      <v>1.7709999999999999</v>
    </nc>
  </rcc>
  <rcc rId="3955" sId="1" numFmtId="34">
    <nc r="E9">
      <v>2.4279999999999999</v>
    </nc>
  </rcc>
  <rcc rId="3956" sId="1" numFmtId="34">
    <nc r="G9">
      <v>1.268</v>
    </nc>
  </rcc>
  <rcc rId="3957" sId="1" numFmtId="34">
    <nc r="H9">
      <v>12.005000000000001</v>
    </nc>
  </rcc>
  <rcc rId="3958" sId="1" numFmtId="34">
    <nc r="G10">
      <v>1.111</v>
    </nc>
  </rcc>
  <rcc rId="3959" sId="1" numFmtId="34">
    <nc r="G11">
      <v>9.5570000000000004</v>
    </nc>
  </rcc>
  <rcc rId="3960" sId="1" numFmtId="34">
    <nc r="H11">
      <v>0.66600000000000004</v>
    </nc>
  </rcc>
  <rcc rId="3961" sId="1" numFmtId="34">
    <nc r="H12">
      <v>3.411</v>
    </nc>
  </rcc>
</revisions>
</file>

<file path=xl/revisions/revisionLog3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62" sId="1">
    <nc r="G75">
      <v>4.758</v>
    </nc>
  </rcc>
  <rcc rId="3963" sId="1">
    <nc r="H75">
      <v>1.081</v>
    </nc>
  </rcc>
  <rcc rId="3964" sId="1">
    <nc r="G76">
      <v>3.6999999999999998E-2</v>
    </nc>
  </rcc>
  <rcc rId="3965" sId="1">
    <nc r="H76">
      <v>0.11600000000000001</v>
    </nc>
  </rcc>
  <rcc rId="3966" sId="1">
    <nc r="E77">
      <v>2.9</v>
    </nc>
  </rcc>
  <rcc rId="3967" sId="1">
    <nc r="G77">
      <v>16.739999999999998</v>
    </nc>
  </rcc>
  <rcc rId="3968" sId="1">
    <nc r="H77">
      <v>37.92</v>
    </nc>
  </rcc>
  <rcc rId="3969" sId="1">
    <nc r="I77">
      <v>3.9</v>
    </nc>
  </rcc>
  <rcc rId="3970" sId="1">
    <nc r="G78">
      <v>3.84</v>
    </nc>
  </rcc>
  <rcc rId="3971" sId="1">
    <nc r="H78">
      <v>4.0599999999999996</v>
    </nc>
  </rcc>
  <rcc rId="3972" sId="1">
    <nc r="G79">
      <v>95.932000000000002</v>
    </nc>
  </rcc>
  <rcc rId="3973" sId="1">
    <nc r="H79">
      <v>100.55500000000001</v>
    </nc>
  </rcc>
  <rcc rId="3974" sId="1">
    <nc r="G80">
      <v>9.1029999999999998</v>
    </nc>
  </rcc>
  <rcc rId="3975" sId="1">
    <nc r="H80">
      <v>2.85</v>
    </nc>
  </rcc>
  <rcc rId="3976" sId="1">
    <nc r="E81">
      <v>2.2469999999999999</v>
    </nc>
  </rcc>
  <rcc rId="3977" sId="1">
    <nc r="H82">
      <v>4.1000000000000002E-2</v>
    </nc>
  </rcc>
  <rcc rId="3978" sId="1">
    <nc r="G83">
      <v>1.879</v>
    </nc>
  </rcc>
  <rcc rId="3979" sId="1">
    <nc r="H83">
      <v>1.9</v>
    </nc>
  </rcc>
  <rcc rId="3980" sId="1">
    <nc r="E84">
      <v>2.024</v>
    </nc>
  </rcc>
  <rcc rId="3981" sId="1">
    <nc r="H85">
      <v>2.0790000000000002</v>
    </nc>
  </rcc>
  <rcc rId="3982" sId="1">
    <nc r="G86">
      <v>1.524</v>
    </nc>
  </rcc>
  <rcc rId="3983" sId="1">
    <nc r="H86">
      <v>0.15</v>
    </nc>
  </rcc>
  <rcc rId="3984" sId="1">
    <nc r="G87">
      <v>8.1069999999999993</v>
    </nc>
  </rcc>
  <rcc rId="3985" sId="1" numFmtId="4">
    <nc r="H87">
      <v>6</v>
    </nc>
  </rcc>
  <rcc rId="3986" sId="1">
    <nc r="G88">
      <v>0.22700000000000001</v>
    </nc>
  </rcc>
  <rcc rId="3987" sId="1">
    <nc r="H88">
      <v>0.83</v>
    </nc>
  </rcc>
  <rcc rId="3988" sId="1">
    <nc r="G89">
      <v>174.23499999999999</v>
    </nc>
  </rcc>
  <rcc rId="3989" sId="1">
    <nc r="H89">
      <v>2.5569999999999999</v>
    </nc>
  </rcc>
  <rcc rId="3990" sId="1">
    <nc r="H90">
      <v>4.8499999999999996</v>
    </nc>
  </rcc>
  <rcc rId="3991" sId="1" numFmtId="4">
    <nc r="H91">
      <v>0.9</v>
    </nc>
  </rcc>
  <rcc rId="3992" sId="1">
    <nc r="E92">
      <v>5.056</v>
    </nc>
  </rcc>
  <rcc rId="3993" sId="1">
    <nc r="H93">
      <v>1.0409999999999999</v>
    </nc>
  </rcc>
  <rcc rId="3994" sId="1">
    <nc r="H94">
      <v>3.2330000000000001</v>
    </nc>
  </rcc>
  <rcc rId="3995" sId="1">
    <nc r="G95">
      <v>54.917000000000002</v>
    </nc>
  </rcc>
  <rcc rId="3996" sId="1">
    <nc r="G96">
      <v>54.917000000000002</v>
    </nc>
  </rcc>
  <rrc rId="3997" sId="1" ref="A95:XFD95" action="deleteRow">
    <rfmt sheetId="1" xfDxf="1" sqref="A95:XFD95" start="0" length="0">
      <dxf>
        <font>
          <color auto="1"/>
        </font>
      </dxf>
    </rfmt>
    <rcc rId="0" sId="1" dxf="1">
      <nc r="A95">
        <v>89</v>
      </nc>
      <ndxf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ndxf>
    </rcc>
    <rcc rId="0" sId="1" dxf="1">
      <nc r="B95" t="inlineStr">
        <is>
          <t>Ульяновская область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" t="inlineStr">
        <is>
          <t>ООО "ЭнергоХолдинг"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>
      <nc r="D95">
        <f>SUM(E95:I95)</f>
      </nc>
      <ndxf>
        <numFmt numFmtId="167" formatCode="_-* #,##0.000\ _₽_-;\-* #,##0.000\ _₽_-;_-* &quot;-&quot;??\ _₽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5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F95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cc rId="0" sId="1" dxf="1">
      <nc r="G95">
        <v>54.917000000000002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qref="H95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I95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K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L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M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N95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</border>
      </dxf>
    </rfmt>
  </rrc>
</revisions>
</file>

<file path=xl/revisions/revisionLog3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98" sId="1" numFmtId="34">
    <nc r="E126">
      <v>36305.724999999999</v>
    </nc>
  </rcc>
</revisions>
</file>

<file path=xl/revisions/revisionLog3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99" sId="1">
    <nc r="F126">
      <v>695.32</v>
    </nc>
  </rcc>
</revisions>
</file>

<file path=xl/revisions/revisionLog3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000" sId="1" ref="A128:XFD139" action="insertRow"/>
  <rcv guid="{001A80F2-4A1F-4F95-949B-9B4E8BBD4BE3}" action="delete"/>
  <rdn rId="0" localSheetId="1" customView="1" name="Z_001A80F2_4A1F_4F95_949B_9B4E8BBD4BE3_.wvu.FilterData" hidden="1" oldHidden="1">
    <formula>'06.19'!$A$6:$N$145</formula>
    <oldFormula>'06.19'!$A$6:$N$145</oldFormula>
  </rdn>
  <rcv guid="{001A80F2-4A1F-4F95-949B-9B4E8BBD4BE3}" action="add"/>
</revisions>
</file>

<file path=xl/revisions/revisionLog3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02" sId="1" odxf="1" dxf="1">
    <nc r="A146">
      <v>121</v>
    </nc>
    <odxf>
      <alignment horizontal="general" vertical="bottom" readingOrder="0"/>
      <border outline="0">
        <left/>
        <right/>
        <top/>
        <bottom/>
      </border>
    </odxf>
    <ndxf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  <rcc rId="4003" sId="1" odxf="1" dxf="1">
    <nc r="B146" t="inlineStr">
      <is>
        <t>Республика Карелия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4004" sId="1">
    <nc r="C146" t="inlineStr">
      <is>
        <t>ООО "Энерго Защита"</t>
      </is>
    </nc>
  </rcc>
  <rcc rId="4005" sId="1" odxf="1" dxf="1">
    <nc r="D146">
      <f>SUM(E146:H146)</f>
    </nc>
    <odxf>
      <numFmt numFmtId="0" formatCode="General"/>
      <border outline="0">
        <left/>
        <right/>
        <top/>
        <bottom/>
      </border>
    </odxf>
    <ndxf>
      <numFmt numFmtId="166" formatCode="_-* #,##0.000\ _₽_-;\-* #,##0.000\ _₽_-;_-* &quot;-&quot;??\ _₽_-;_-@_-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  <rfmt sheetId="1" sqref="E14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F14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G14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H14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I14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J14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K14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L14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M14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N146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</rfmt>
  <rcc rId="4006" sId="1">
    <nc r="F146">
      <v>695.32</v>
    </nc>
  </rcc>
  <rcc rId="4007" sId="1">
    <oc r="F126">
      <v>695.32</v>
    </oc>
    <nc r="F126"/>
  </rcc>
  <rfmt sheetId="1" sqref="A146:N146" start="0" length="0">
    <dxf>
      <border>
        <top style="thin">
          <color indexed="64"/>
        </top>
      </border>
    </dxf>
  </rfmt>
  <rfmt sheetId="1" sqref="N146" start="0" length="0">
    <dxf>
      <border>
        <right style="thin">
          <color indexed="64"/>
        </right>
      </border>
    </dxf>
  </rfmt>
  <rfmt sheetId="1" sqref="A146:N146" start="0" length="0">
    <dxf>
      <border>
        <bottom style="thin">
          <color indexed="64"/>
        </bottom>
      </border>
    </dxf>
  </rfmt>
  <rfmt sheetId="1" sqref="A146:N146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fmt sheetId="1" sqref="A146" start="0" length="0">
    <dxf>
      <border>
        <left style="medium">
          <color indexed="64"/>
        </left>
      </border>
    </dxf>
  </rfmt>
  <rfmt sheetId="1" sqref="A146:N146" start="0" length="0">
    <dxf>
      <border>
        <top style="medium">
          <color indexed="64"/>
        </top>
      </border>
    </dxf>
  </rfmt>
  <rfmt sheetId="1" sqref="N146" start="0" length="0">
    <dxf>
      <border>
        <right style="medium">
          <color indexed="64"/>
        </right>
      </border>
    </dxf>
  </rfmt>
  <rfmt sheetId="1" sqref="A146:N146" start="0" length="0">
    <dxf>
      <border>
        <bottom style="medium">
          <color indexed="64"/>
        </bottom>
      </border>
    </dxf>
  </rfmt>
</revisions>
</file>

<file path=xl/revisions/revisionLog3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008" sId="1" ref="A127:XFD127" action="insertRow"/>
  <rcc rId="4009" sId="1">
    <oc r="A147">
      <v>121</v>
    </oc>
    <nc r="A147"/>
  </rcc>
  <rm rId="4010" sheetId="1" source="B147:N147" destination="B127:N127" sourceSheetId="1">
    <rfmt sheetId="1" sqref="B127" start="0" length="0">
      <dxf>
        <font>
          <sz val="11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C127" start="0" length="0">
      <dxf>
        <font>
          <sz val="11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D127" start="0" length="0">
      <dxf>
        <font>
          <sz val="11"/>
          <color auto="1"/>
          <name val="Times New Roman"/>
          <scheme val="none"/>
        </font>
        <numFmt numFmtId="166" formatCode="_-* #,##0.000\ _₽_-;\-* #,##0.000\ _₽_-;_-* &quot;-&quot;??\ _₽_-;_-@_-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E127" start="0" length="0">
      <dxf>
        <font>
          <sz val="11"/>
          <color auto="1"/>
          <name val="Times New Roman"/>
          <scheme val="none"/>
        </font>
        <numFmt numFmtId="166" formatCode="_-* #,##0.000\ _₽_-;\-* #,##0.000\ _₽_-;_-* &quot;-&quot;??\ _₽_-;_-@_-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F127" start="0" length="0">
      <dxf>
        <font>
          <sz val="11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G127" start="0" length="0">
      <dxf>
        <font>
          <sz val="11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H127" start="0" length="0">
      <dxf>
        <font>
          <sz val="11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I127" start="0" length="0">
      <dxf>
        <font>
          <sz val="11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J127" start="0" length="0">
      <dxf>
        <font>
          <sz val="11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K127" start="0" length="0">
      <dxf>
        <font>
          <sz val="11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L127" start="0" length="0">
      <dxf>
        <font>
          <sz val="11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M127" start="0" length="0">
      <dxf>
        <font>
          <sz val="11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N127" start="0" length="0">
      <dxf>
        <font>
          <sz val="11"/>
          <color auto="1"/>
          <name val="Times New Roman"/>
          <scheme val="none"/>
        </font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</rm>
  <rrc rId="4011" sId="1" ref="A147:XFD147" action="deleteRow">
    <undo index="0" exp="area" ref3D="1" dr="$A$6:$N$147" dn="_ФильтрБазыДанных" sId="1"/>
    <rfmt sheetId="1" xfDxf="1" sqref="A147:XFD147" start="0" length="0">
      <dxf>
        <font>
          <color auto="1"/>
        </font>
      </dxf>
    </rfmt>
    <rfmt sheetId="1" sqref="A147" start="0" length="0">
      <dxf>
        <alignment horizontal="right" vertical="center" readingOrder="0"/>
        <border outline="0">
          <left style="medium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</rrc>
  <rfmt sheetId="1" sqref="A146" start="0" length="0">
    <dxf>
      <border>
        <left style="medium">
          <color indexed="64"/>
        </left>
      </border>
    </dxf>
  </rfmt>
  <rfmt sheetId="1" sqref="A146:N146" start="0" length="0">
    <dxf>
      <border>
        <bottom style="medium">
          <color indexed="64"/>
        </bottom>
      </border>
    </dxf>
  </rfmt>
  <rcv guid="{F755079D-780C-46DA-88FC-097E32E46902}" action="delete"/>
  <rdn rId="0" localSheetId="1" customView="1" name="Z_F755079D_780C_46DA_88FC_097E32E46902_.wvu.FilterData" hidden="1" oldHidden="1">
    <formula>'06.19'!$A$6:$N$146</formula>
    <oldFormula>'06.19'!$A$6:$N$146</oldFormula>
  </rdn>
  <rcv guid="{F755079D-780C-46DA-88FC-097E32E46902}" action="add"/>
</revisions>
</file>

<file path=xl/revisions/revisionLog3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13" sId="1">
    <nc r="E143">
      <v>2.8719999999999999</v>
    </nc>
  </rcc>
  <rcc rId="4014" sId="1">
    <nc r="H145">
      <v>38.018000000000001</v>
    </nc>
  </rcc>
  <rcc rId="4015" sId="1">
    <nc r="G145">
      <v>58.771999999999998</v>
    </nc>
  </rcc>
</revisions>
</file>

<file path=xl/revisions/revisionLog3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16" sId="1">
    <nc r="G144">
      <v>8.0299999999999994</v>
    </nc>
  </rcc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8" sId="1">
    <nc r="G93">
      <v>3.669</v>
    </nc>
  </rcc>
  <rcc rId="949" sId="1">
    <nc r="G92">
      <v>2.2610000000000001</v>
    </nc>
  </rcc>
</revisions>
</file>

<file path=xl/revisions/revisionLog3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017" sId="1" ref="A140:XFD140" action="insertRow"/>
  <rrc rId="4018" sId="1" ref="A140:XFD140" action="insertRow"/>
  <rrc rId="4019" sId="1" ref="A140:XFD140" action="insertRow"/>
  <rcc rId="4020" sId="1">
    <nc r="B129" t="inlineStr">
      <is>
        <t>Вологодская область</t>
      </is>
    </nc>
  </rcc>
  <rcc rId="4021" sId="1">
    <nc r="B130" t="inlineStr">
      <is>
        <t>Вологодская область</t>
      </is>
    </nc>
  </rcc>
  <rcc rId="4022" sId="1">
    <nc r="B131" t="inlineStr">
      <is>
        <t>Вологодская область</t>
      </is>
    </nc>
  </rcc>
  <rcc rId="4023" sId="1">
    <nc r="B132" t="inlineStr">
      <is>
        <t>Вологодская область</t>
      </is>
    </nc>
  </rcc>
  <rcc rId="4024" sId="1">
    <nc r="B133" t="inlineStr">
      <is>
        <t>Вологодская область</t>
      </is>
    </nc>
  </rcc>
  <rcc rId="4025" sId="1">
    <nc r="B134" t="inlineStr">
      <is>
        <t>Вологодская область</t>
      </is>
    </nc>
  </rcc>
  <rcc rId="4026" sId="1">
    <nc r="B135" t="inlineStr">
      <is>
        <t>Вологодская область</t>
      </is>
    </nc>
  </rcc>
  <rcc rId="4027" sId="1">
    <nc r="B136" t="inlineStr">
      <is>
        <t>Вологодская область</t>
      </is>
    </nc>
  </rcc>
  <rcc rId="4028" sId="1">
    <nc r="B137" t="inlineStr">
      <is>
        <t>Вологодская область</t>
      </is>
    </nc>
  </rcc>
  <rcc rId="4029" sId="1">
    <nc r="B138" t="inlineStr">
      <is>
        <t>Вологодская область</t>
      </is>
    </nc>
  </rcc>
  <rcc rId="4030" sId="1">
    <nc r="B139" t="inlineStr">
      <is>
        <t>Вологодская область</t>
      </is>
    </nc>
  </rcc>
  <rcc rId="4031" sId="1">
    <nc r="B140" t="inlineStr">
      <is>
        <t>Вологодская область</t>
      </is>
    </nc>
  </rcc>
  <rcc rId="4032" sId="1">
    <nc r="B141" t="inlineStr">
      <is>
        <t>Вологодская область</t>
      </is>
    </nc>
  </rcc>
  <rcc rId="4033" sId="1">
    <nc r="B142" t="inlineStr">
      <is>
        <t>Вологодская область</t>
      </is>
    </nc>
  </rcc>
  <rcc rId="4034" sId="1">
    <nc r="B143" t="inlineStr">
      <is>
        <t>Вологодская область</t>
      </is>
    </nc>
  </rcc>
  <rcc rId="4035" sId="1">
    <nc r="C129" t="inlineStr">
      <is>
        <t>АО "Оборонэнерго"</t>
      </is>
    </nc>
  </rcc>
  <rcc rId="4036" sId="1">
    <nc r="C130" t="inlineStr">
      <is>
        <t>АО "Электросеть"</t>
      </is>
    </nc>
  </rcc>
  <rcc rId="4037" sId="1">
    <nc r="C131" t="inlineStr">
      <is>
        <t>ООО "Газпромэнерго"</t>
      </is>
    </nc>
  </rcc>
  <rcc rId="4038" sId="1">
    <nc r="C132" t="inlineStr">
      <is>
        <t>ООО "Теплосервис"</t>
      </is>
    </nc>
  </rcc>
  <rcc rId="4039" sId="1">
    <nc r="C133" t="inlineStr">
      <is>
        <t>ООО "Череповецкая электросетевая компания"</t>
      </is>
    </nc>
  </rcc>
  <rcc rId="4040" sId="1">
    <nc r="C134" t="inlineStr">
      <is>
        <t>ООО "Электротеплосеть"</t>
      </is>
    </nc>
  </rcc>
  <rcc rId="4041" sId="1">
    <nc r="C135" t="inlineStr">
      <is>
        <t>ПАО "ФСК ЕЭС"</t>
      </is>
    </nc>
  </rcc>
  <rrc rId="4042" sId="1" ref="A136:XFD136" action="deleteRow">
    <rfmt sheetId="1" xfDxf="1" sqref="A136:XFD136" start="0" length="0">
      <dxf>
        <font>
          <color auto="1"/>
        </font>
      </dxf>
    </rfmt>
    <rfmt sheetId="1" sqref="A136" start="0" length="0">
      <dxf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1" dxf="1">
      <nc r="B136" t="inlineStr">
        <is>
          <t>Вологодская область</t>
        </is>
      </nc>
      <n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C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D136" start="0" length="0">
      <dxf>
        <numFmt numFmtId="35" formatCode="_-* #,##0.00\ _₽_-;\-* #,##0.00\ _₽_-;_-* &quot;-&quot;??\ _₽_-;_-@_-"/>
        <border outline="0">
          <left style="thin">
            <color indexed="64"/>
          </left>
          <right style="thin">
            <color indexed="64"/>
          </right>
          <bottom style="medium">
            <color indexed="64"/>
          </bottom>
        </border>
      </dxf>
    </rfmt>
    <rfmt sheetId="1" sqref="E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F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G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H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I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J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K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L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M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N136" start="0" length="0">
      <dxf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</rrc>
  <rrc rId="4043" sId="1" ref="A136:XFD136" action="deleteRow">
    <rfmt sheetId="1" xfDxf="1" sqref="A136:XFD136" start="0" length="0">
      <dxf>
        <font>
          <color auto="1"/>
        </font>
      </dxf>
    </rfmt>
    <rfmt sheetId="1" sqref="A136" start="0" length="0">
      <dxf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1" dxf="1">
      <nc r="B136" t="inlineStr">
        <is>
          <t>Вологодская область</t>
        </is>
      </nc>
      <n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C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D136" start="0" length="0">
      <dxf>
        <numFmt numFmtId="35" formatCode="_-* #,##0.00\ _₽_-;\-* #,##0.00\ _₽_-;_-* &quot;-&quot;??\ _₽_-;_-@_-"/>
        <border outline="0">
          <left style="thin">
            <color indexed="64"/>
          </left>
          <right style="thin">
            <color indexed="64"/>
          </right>
          <bottom style="medium">
            <color indexed="64"/>
          </bottom>
        </border>
      </dxf>
    </rfmt>
    <rfmt sheetId="1" sqref="E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F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G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H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I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J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K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L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M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N136" start="0" length="0">
      <dxf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</rrc>
  <rrc rId="4044" sId="1" ref="A136:XFD136" action="deleteRow">
    <rfmt sheetId="1" xfDxf="1" sqref="A136:XFD136" start="0" length="0">
      <dxf>
        <font>
          <color auto="1"/>
        </font>
      </dxf>
    </rfmt>
    <rfmt sheetId="1" sqref="A136" start="0" length="0">
      <dxf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1" dxf="1">
      <nc r="B136" t="inlineStr">
        <is>
          <t>Вологодская область</t>
        </is>
      </nc>
      <n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C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D136" start="0" length="0">
      <dxf>
        <numFmt numFmtId="35" formatCode="_-* #,##0.00\ _₽_-;\-* #,##0.00\ _₽_-;_-* &quot;-&quot;??\ _₽_-;_-@_-"/>
        <border outline="0">
          <left style="thin">
            <color indexed="64"/>
          </left>
          <right style="thin">
            <color indexed="64"/>
          </right>
          <bottom style="medium">
            <color indexed="64"/>
          </bottom>
        </border>
      </dxf>
    </rfmt>
    <rfmt sheetId="1" sqref="E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F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G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H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I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J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K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L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M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N136" start="0" length="0">
      <dxf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</rrc>
  <rrc rId="4045" sId="1" ref="A136:XFD136" action="deleteRow">
    <rfmt sheetId="1" xfDxf="1" sqref="A136:XFD136" start="0" length="0">
      <dxf>
        <font>
          <color auto="1"/>
        </font>
      </dxf>
    </rfmt>
    <rfmt sheetId="1" sqref="A136" start="0" length="0">
      <dxf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1" dxf="1">
      <nc r="B136" t="inlineStr">
        <is>
          <t>Вологодская область</t>
        </is>
      </nc>
      <n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C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D136" start="0" length="0">
      <dxf>
        <numFmt numFmtId="35" formatCode="_-* #,##0.00\ _₽_-;\-* #,##0.00\ _₽_-;_-* &quot;-&quot;??\ _₽_-;_-@_-"/>
        <border outline="0">
          <left style="thin">
            <color indexed="64"/>
          </left>
          <right style="thin">
            <color indexed="64"/>
          </right>
          <bottom style="medium">
            <color indexed="64"/>
          </bottom>
        </border>
      </dxf>
    </rfmt>
    <rfmt sheetId="1" sqref="E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F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G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H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I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J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K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L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M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N136" start="0" length="0">
      <dxf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</rrc>
  <rrc rId="4046" sId="1" ref="A136:XFD136" action="deleteRow">
    <rfmt sheetId="1" xfDxf="1" sqref="A136:XFD136" start="0" length="0">
      <dxf>
        <font>
          <color auto="1"/>
        </font>
      </dxf>
    </rfmt>
    <rfmt sheetId="1" sqref="A136" start="0" length="0">
      <dxf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1" dxf="1">
      <nc r="B136" t="inlineStr">
        <is>
          <t>Вологодская область</t>
        </is>
      </nc>
      <n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C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D136" start="0" length="0">
      <dxf>
        <numFmt numFmtId="35" formatCode="_-* #,##0.00\ _₽_-;\-* #,##0.00\ _₽_-;_-* &quot;-&quot;??\ _₽_-;_-@_-"/>
        <border outline="0">
          <left style="thin">
            <color indexed="64"/>
          </left>
          <right style="thin">
            <color indexed="64"/>
          </right>
          <bottom style="medium">
            <color indexed="64"/>
          </bottom>
        </border>
      </dxf>
    </rfmt>
    <rfmt sheetId="1" sqref="E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F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G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H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I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J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K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L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M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N136" start="0" length="0">
      <dxf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</rrc>
  <rrc rId="4047" sId="1" ref="A136:XFD136" action="deleteRow">
    <rfmt sheetId="1" xfDxf="1" sqref="A136:XFD136" start="0" length="0">
      <dxf>
        <font>
          <color auto="1"/>
        </font>
      </dxf>
    </rfmt>
    <rfmt sheetId="1" sqref="A136" start="0" length="0">
      <dxf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1" dxf="1">
      <nc r="B136" t="inlineStr">
        <is>
          <t>Вологодская область</t>
        </is>
      </nc>
      <n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C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D136" start="0" length="0">
      <dxf>
        <numFmt numFmtId="35" formatCode="_-* #,##0.00\ _₽_-;\-* #,##0.00\ _₽_-;_-* &quot;-&quot;??\ _₽_-;_-@_-"/>
        <border outline="0">
          <left style="thin">
            <color indexed="64"/>
          </left>
          <right style="thin">
            <color indexed="64"/>
          </right>
          <bottom style="medium">
            <color indexed="64"/>
          </bottom>
        </border>
      </dxf>
    </rfmt>
    <rfmt sheetId="1" sqref="E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F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G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H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I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J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K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L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M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N136" start="0" length="0">
      <dxf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</rrc>
  <rrc rId="4048" sId="1" ref="A136:XFD136" action="deleteRow">
    <rfmt sheetId="1" xfDxf="1" sqref="A136:XFD136" start="0" length="0">
      <dxf>
        <font>
          <color auto="1"/>
        </font>
      </dxf>
    </rfmt>
    <rfmt sheetId="1" sqref="A136" start="0" length="0">
      <dxf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1" dxf="1">
      <nc r="B136" t="inlineStr">
        <is>
          <t>Вологодская область</t>
        </is>
      </nc>
      <n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C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D136" start="0" length="0">
      <dxf>
        <numFmt numFmtId="35" formatCode="_-* #,##0.00\ _₽_-;\-* #,##0.00\ _₽_-;_-* &quot;-&quot;??\ _₽_-;_-@_-"/>
        <border outline="0">
          <left style="thin">
            <color indexed="64"/>
          </left>
          <right style="thin">
            <color indexed="64"/>
          </right>
          <bottom style="medium">
            <color indexed="64"/>
          </bottom>
        </border>
      </dxf>
    </rfmt>
    <rfmt sheetId="1" sqref="E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F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G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H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I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J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K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L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M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N136" start="0" length="0">
      <dxf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</rrc>
  <rrc rId="4049" sId="1" ref="A136:XFD136" action="deleteRow">
    <rfmt sheetId="1" xfDxf="1" sqref="A136:XFD136" start="0" length="0">
      <dxf>
        <font>
          <color auto="1"/>
        </font>
      </dxf>
    </rfmt>
    <rfmt sheetId="1" sqref="A136" start="0" length="0">
      <dxf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1" dxf="1">
      <nc r="B136" t="inlineStr">
        <is>
          <t>Вологодская область</t>
        </is>
      </nc>
      <n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C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D136" start="0" length="0">
      <dxf>
        <numFmt numFmtId="35" formatCode="_-* #,##0.00\ _₽_-;\-* #,##0.00\ _₽_-;_-* &quot;-&quot;??\ _₽_-;_-@_-"/>
        <border outline="0">
          <left style="thin">
            <color indexed="64"/>
          </left>
          <right style="thin">
            <color indexed="64"/>
          </right>
          <bottom style="medium">
            <color indexed="64"/>
          </bottom>
        </border>
      </dxf>
    </rfmt>
    <rfmt sheetId="1" sqref="E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F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G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H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I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J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K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L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M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N136" start="0" length="0">
      <dxf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</rrc>
  <rcc rId="4050" sId="1" odxf="1" dxf="1">
    <nc r="A129">
      <v>123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4051" sId="1">
    <nc r="A130">
      <v>124</v>
    </nc>
  </rcc>
  <rcc rId="4052" sId="1" odxf="1" dxf="1">
    <nc r="A131">
      <v>125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4053" sId="1">
    <nc r="A132">
      <v>126</v>
    </nc>
  </rcc>
  <rcc rId="4054" sId="1" odxf="1" dxf="1">
    <nc r="A133">
      <v>127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4055" sId="1">
    <nc r="A134">
      <v>128</v>
    </nc>
  </rcc>
  <rcc rId="4056" sId="1" odxf="1" dxf="1">
    <nc r="A135">
      <v>129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4057" sId="1">
    <oc r="A136">
      <v>123</v>
    </oc>
    <nc r="A136">
      <v>130</v>
    </nc>
  </rcc>
  <rcc rId="4058" sId="1">
    <oc r="A137">
      <v>124</v>
    </oc>
    <nc r="A137">
      <v>131</v>
    </nc>
  </rcc>
  <rcc rId="4059" sId="1">
    <oc r="A138">
      <v>125</v>
    </oc>
    <nc r="A138">
      <v>132</v>
    </nc>
  </rcc>
  <rcc rId="4060" sId="1" odxf="1" dxf="1">
    <oc r="A139">
      <v>126</v>
    </oc>
    <nc r="A139">
      <v>133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4061" sId="1">
    <oc r="A140">
      <v>127</v>
    </oc>
    <nc r="A140">
      <v>134</v>
    </nc>
  </rcc>
  <rcc rId="4062" sId="1">
    <oc r="A141">
      <v>128</v>
    </oc>
    <nc r="A141">
      <v>135</v>
    </nc>
  </rcc>
</revisions>
</file>

<file path=xl/revisions/revisionLog3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63" sId="1">
    <nc r="H139">
      <v>11.983000000000001</v>
    </nc>
  </rcc>
</revisions>
</file>

<file path=xl/revisions/revisionLog3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64" sId="1">
    <nc r="E128">
      <v>1550.4459999999999</v>
    </nc>
  </rcc>
</revisions>
</file>

<file path=xl/revisions/revisionLog3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65" sId="1">
    <nc r="E128">
      <v>3.1030000000000002</v>
    </nc>
  </rcc>
  <rcft rId="4064" sheetId="1"/>
  <rcc rId="4066" sId="1">
    <nc r="F128">
      <v>7.125</v>
    </nc>
  </rcc>
  <rcc rId="4067" sId="1">
    <nc r="G128">
      <v>214.959</v>
    </nc>
  </rcc>
  <rcc rId="4068" sId="1">
    <nc r="H128">
      <v>82.528999999999996</v>
    </nc>
  </rcc>
  <rcc rId="4069" sId="1">
    <nc r="G129">
      <v>1.917</v>
    </nc>
  </rcc>
  <rcc rId="4070" sId="1">
    <nc r="H129">
      <v>5.3049999999999997</v>
    </nc>
  </rcc>
  <rcc rId="4071" sId="1">
    <nc r="G130">
      <v>1.6459999999999999</v>
    </nc>
  </rcc>
  <rcc rId="4072" sId="1">
    <nc r="H131">
      <v>1.8029999999999999</v>
    </nc>
  </rcc>
  <rcc rId="4073" sId="1">
    <nc r="G132">
      <v>3.71</v>
    </nc>
  </rcc>
  <rcc rId="4074" sId="1">
    <nc r="G133">
      <v>4.8760000000000003</v>
    </nc>
  </rcc>
  <rcc rId="4075" sId="1">
    <nc r="G134">
      <v>13.403</v>
    </nc>
  </rcc>
  <rcc rId="4076" sId="1">
    <nc r="H134">
      <v>5.4240000000000004</v>
    </nc>
  </rcc>
  <rcc rId="4077" sId="1">
    <nc r="E135">
      <v>1.714</v>
    </nc>
  </rcc>
</revisions>
</file>

<file path=xl/revisions/revisionLog3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78" sId="1" numFmtId="34">
    <nc r="G20">
      <v>630.30899999999997</v>
    </nc>
  </rcc>
  <rfmt sheetId="1" sqref="D20:N20" start="0" length="0">
    <dxf>
      <border>
        <bottom style="thin">
          <color indexed="64"/>
        </bottom>
      </border>
    </dxf>
  </rfmt>
  <rcc rId="4079" sId="1" numFmtId="34">
    <nc r="G21">
      <v>38.497999999999998</v>
    </nc>
  </rcc>
  <rcc rId="4080" sId="1" numFmtId="34">
    <nc r="H21">
      <v>282.39499999999998</v>
    </nc>
  </rcc>
</revisions>
</file>

<file path=xl/revisions/revisionLog3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81" sId="1" odxf="1" dxf="1">
    <nc r="D129">
      <f>SUM(E129:H129)</f>
    </nc>
    <odxf>
      <border outline="0">
        <top/>
      </border>
    </odxf>
    <ndxf>
      <border outline="0">
        <top style="medium">
          <color indexed="64"/>
        </top>
      </border>
    </ndxf>
  </rcc>
  <rcc rId="4082" sId="1" odxf="1" dxf="1">
    <nc r="D130">
      <f>SUM(E130:H130)</f>
    </nc>
    <odxf>
      <border outline="0">
        <top/>
      </border>
    </odxf>
    <ndxf>
      <border outline="0">
        <top style="medium">
          <color indexed="64"/>
        </top>
      </border>
    </ndxf>
  </rcc>
  <rcc rId="4083" sId="1" odxf="1" dxf="1">
    <nc r="D131">
      <f>SUM(E131:H131)</f>
    </nc>
    <odxf>
      <border outline="0">
        <top/>
      </border>
    </odxf>
    <ndxf>
      <border outline="0">
        <top style="medium">
          <color indexed="64"/>
        </top>
      </border>
    </ndxf>
  </rcc>
  <rcc rId="4084" sId="1" odxf="1" dxf="1">
    <nc r="D132">
      <f>SUM(E132:H132)</f>
    </nc>
    <odxf>
      <border outline="0">
        <top/>
      </border>
    </odxf>
    <ndxf>
      <border outline="0">
        <top style="medium">
          <color indexed="64"/>
        </top>
      </border>
    </ndxf>
  </rcc>
  <rcc rId="4085" sId="1" odxf="1" dxf="1">
    <nc r="D133">
      <f>SUM(E133:H133)</f>
    </nc>
    <odxf>
      <border outline="0">
        <top/>
      </border>
    </odxf>
    <ndxf>
      <border outline="0">
        <top style="medium">
          <color indexed="64"/>
        </top>
      </border>
    </ndxf>
  </rcc>
  <rcc rId="4086" sId="1" odxf="1" dxf="1">
    <nc r="D134">
      <f>SUM(E134:H134)</f>
    </nc>
    <odxf>
      <border outline="0">
        <top/>
      </border>
    </odxf>
    <ndxf>
      <border outline="0">
        <top style="medium">
          <color indexed="64"/>
        </top>
      </border>
    </ndxf>
  </rcc>
  <rcc rId="4087" sId="1" odxf="1" dxf="1">
    <nc r="D135">
      <f>SUM(E135:H135)</f>
    </nc>
    <odxf>
      <border outline="0">
        <top/>
      </border>
    </odxf>
    <ndxf>
      <border outline="0">
        <top style="medium">
          <color indexed="64"/>
        </top>
      </border>
    </ndxf>
  </rcc>
</revisions>
</file>

<file path=xl/revisions/revisionLog3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88" sId="1" numFmtId="34">
    <nc r="E41">
      <v>7.4859999999999998</v>
    </nc>
  </rcc>
  <rcv guid="{1DDA866A-FD91-4A5F-8381-B3BB5AFFAEF6}" action="delete"/>
  <rdn rId="0" localSheetId="1" customView="1" name="Z_1DDA866A_FD91_4A5F_8381_B3BB5AFFAEF6_.wvu.FilterData" hidden="1" oldHidden="1">
    <formula>'06.19'!$A$6:$N$141</formula>
    <oldFormula>'06.19'!$A$6:$N$137</oldFormula>
  </rdn>
  <rcv guid="{1DDA866A-FD91-4A5F-8381-B3BB5AFFAEF6}" action="add"/>
</revisions>
</file>

<file path=xl/revisions/revisionLog38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90" sId="1">
    <nc r="H109">
      <v>1.8979999999999999</v>
    </nc>
  </rcc>
  <rcc rId="4091" sId="1">
    <nc r="G106">
      <v>14.593999999999999</v>
    </nc>
  </rcc>
  <rcc rId="4092" sId="1">
    <nc r="H106">
      <v>5.2989999999999995</v>
    </nc>
  </rcc>
  <rcc rId="4093" sId="1">
    <nc r="H107">
      <v>3.391</v>
    </nc>
  </rcc>
</revisions>
</file>

<file path=xl/revisions/revisionLog38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94" sId="1" numFmtId="34">
    <nc r="H41">
      <v>58.301000000000002</v>
    </nc>
  </rcc>
  <rcc rId="4095" sId="1" numFmtId="34">
    <nc r="G41">
      <v>316.55099999999999</v>
    </nc>
  </rcc>
</revisions>
</file>

<file path=xl/revisions/revisionLog38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96" sId="1">
    <nc r="F41">
      <v>316.55099999999999</v>
    </nc>
  </rcc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50" sId="1">
    <nc r="E91">
      <f>54.617+2.188</f>
    </nc>
  </rcc>
  <rcc rId="951" sId="1">
    <nc r="F91">
      <v>19.074000000000002</v>
    </nc>
  </rcc>
  <rcc rId="952" sId="1">
    <nc r="G91">
      <v>71.016999999999996</v>
    </nc>
  </rcc>
  <rcc rId="953" sId="1">
    <oc r="E91">
      <f>54.617+2.188</f>
    </oc>
    <nc r="E91">
      <f>54.617+2.188</f>
    </nc>
  </rcc>
  <rcc rId="954" sId="1">
    <oc r="E91">
      <f>54.617+2.188</f>
    </oc>
    <nc r="E91">
      <v>56.805</v>
    </nc>
  </rcc>
</revisions>
</file>

<file path=xl/revisions/revisionLog39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97" sId="1">
    <oc r="G106">
      <v>14.593999999999999</v>
    </oc>
    <nc r="G106"/>
  </rcc>
  <rcc rId="4098" sId="1">
    <oc r="H106">
      <v>5.2989999999999995</v>
    </oc>
    <nc r="H106"/>
  </rcc>
  <rcc rId="4099" sId="1">
    <oc r="H107">
      <v>3.391</v>
    </oc>
    <nc r="H107"/>
  </rcc>
  <rcc rId="4100" sId="1">
    <oc r="H109">
      <v>1.8979999999999999</v>
    </oc>
    <nc r="H109"/>
  </rcc>
  <rcc rId="4101" sId="1">
    <nc r="E104">
      <v>18.581</v>
    </nc>
  </rcc>
  <rcc rId="4102" sId="1">
    <nc r="G104">
      <v>47.637</v>
    </nc>
  </rcc>
  <rcc rId="4103" sId="1">
    <nc r="H104">
      <v>11.567</v>
    </nc>
  </rcc>
</revisions>
</file>

<file path=xl/revisions/revisionLog3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04" sId="1" numFmtId="34">
    <nc r="H36">
      <v>1.304</v>
    </nc>
  </rcc>
</revisions>
</file>

<file path=xl/revisions/revisionLog39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05" sId="1">
    <nc r="G105">
      <v>43.691999999999986</v>
    </nc>
  </rcc>
  <rcc rId="4106" sId="1">
    <nc r="H105">
      <v>24.059000000000001</v>
    </nc>
  </rcc>
</revisions>
</file>

<file path=xl/revisions/revisionLog39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07" sId="1">
    <nc r="G106">
      <v>14.593999999999999</v>
    </nc>
  </rcc>
  <rcc rId="4108" sId="1">
    <nc r="H106">
      <v>5.2989999999999995</v>
    </nc>
  </rcc>
  <rcc rId="4109" sId="1">
    <nc r="F107">
      <v>3.6669999999999998</v>
    </nc>
  </rcc>
  <rcc rId="4110" sId="1">
    <nc r="G107">
      <v>27.404999999999998</v>
    </nc>
  </rcc>
  <rcc rId="4111" sId="1">
    <nc r="H107">
      <v>3.391</v>
    </nc>
  </rcc>
</revisions>
</file>

<file path=xl/revisions/revisionLog39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12" sId="1" numFmtId="34">
    <nc r="E34">
      <v>6.8179999999999996</v>
    </nc>
  </rcc>
  <rcc rId="4113" sId="1" numFmtId="34">
    <nc r="H34">
      <v>40.07</v>
    </nc>
  </rcc>
  <rcc rId="4114" sId="1" numFmtId="34">
    <nc r="G34">
      <v>111.78100000000001</v>
    </nc>
  </rcc>
</revisions>
</file>

<file path=xl/revisions/revisionLog39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15" sId="1">
    <nc r="H109">
      <v>1.8979999999999999</v>
    </nc>
  </rcc>
  <rcc rId="4116" sId="1">
    <nc r="G108">
      <v>3.3849999999999998</v>
    </nc>
  </rcc>
</revisions>
</file>

<file path=xl/revisions/revisionLog39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17" sId="1" numFmtId="34">
    <nc r="G35">
      <v>1.929</v>
    </nc>
  </rcc>
</revisions>
</file>

<file path=xl/revisions/revisionLog39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18" sId="1" numFmtId="34">
    <nc r="H39">
      <v>2.044</v>
    </nc>
  </rcc>
  <rcc rId="4119" sId="1" numFmtId="34">
    <nc r="G39">
      <v>3.5190000000000001</v>
    </nc>
  </rcc>
</revisions>
</file>

<file path=xl/revisions/revisionLog39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20" sId="1" numFmtId="34">
    <nc r="G37">
      <v>8.4</v>
    </nc>
  </rcc>
  <rcc rId="4121" sId="1" numFmtId="34">
    <nc r="H37">
      <v>2.8109999999999999</v>
    </nc>
  </rcc>
</revisions>
</file>

<file path=xl/revisions/revisionLog39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22" sId="1" numFmtId="34">
    <nc r="G38">
      <v>2.6949999999999998</v>
    </nc>
  </rcc>
  <rcc rId="4123" sId="1" numFmtId="34">
    <nc r="H40">
      <v>1.9530000000000001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16" sId="1" numFmtId="34">
    <nc r="H18">
      <v>1.248</v>
    </nc>
  </rcc>
  <rcc rId="817" sId="1" numFmtId="34">
    <nc r="G18">
      <v>6.7539999999999996</v>
    </nc>
  </rcc>
  <rcc rId="818" sId="1" numFmtId="34">
    <nc r="G48">
      <v>581.03399999999999</v>
    </nc>
  </rcc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55" sId="1">
    <nc r="G70">
      <v>3.2490000000000001</v>
    </nc>
  </rcc>
  <rcc rId="956" sId="1">
    <nc r="H70">
      <v>1.081</v>
    </nc>
  </rcc>
  <rcc rId="957" sId="1">
    <nc r="G71">
      <v>2.004</v>
    </nc>
  </rcc>
  <rcc rId="958" sId="1">
    <nc r="H71">
      <v>0.153</v>
    </nc>
  </rcc>
  <rcc rId="959" sId="1">
    <nc r="E72">
      <v>2.7069999999999999</v>
    </nc>
  </rcc>
  <rcc rId="960" sId="1">
    <nc r="G72">
      <v>7.2060000000000004</v>
    </nc>
  </rcc>
  <rcc rId="961" sId="1">
    <nc r="H72">
      <v>37.408000000000001</v>
    </nc>
  </rcc>
  <rcc rId="962" sId="1">
    <nc r="I72">
      <v>3.5649999999999999</v>
    </nc>
  </rcc>
  <rcc rId="963" sId="1">
    <nc r="G73">
      <v>2.0129999999999999</v>
    </nc>
  </rcc>
  <rcc rId="964" sId="1">
    <nc r="H73">
      <v>4.0599999999999996</v>
    </nc>
  </rcc>
  <rcc rId="965" sId="1">
    <nc r="G74">
      <v>94.513999999999996</v>
    </nc>
  </rcc>
  <rcc rId="966" sId="1">
    <nc r="H74">
      <v>98.584000000000003</v>
    </nc>
  </rcc>
  <rcc rId="967" sId="1">
    <nc r="G75">
      <v>7.9509999999999996</v>
    </nc>
  </rcc>
  <rcc rId="968" sId="1">
    <nc r="H75">
      <v>1.974</v>
    </nc>
  </rcc>
  <rcc rId="969" sId="1">
    <nc r="E76">
      <v>2.5</v>
    </nc>
  </rcc>
  <rcc rId="970" sId="1">
    <nc r="H77">
      <v>4.1000000000000002E-2</v>
    </nc>
  </rcc>
  <rcc rId="971" sId="1">
    <nc r="G78">
      <v>1.526</v>
    </nc>
  </rcc>
  <rcc rId="972" sId="1">
    <nc r="H78">
      <v>1.55</v>
    </nc>
  </rcc>
  <rcc rId="973" sId="1">
    <nc r="E79">
      <v>1.7110000000000001</v>
    </nc>
  </rcc>
  <rcc rId="974" sId="1">
    <nc r="H80">
      <v>1.7829999999999999</v>
    </nc>
  </rcc>
  <rcc rId="975" sId="1">
    <nc r="G81">
      <v>1.6220000000000001</v>
    </nc>
  </rcc>
  <rcc rId="976" sId="1">
    <nc r="H81">
      <v>0.15</v>
    </nc>
  </rcc>
  <rcc rId="977" sId="1">
    <nc r="G82">
      <v>6.8770000000000007</v>
    </nc>
  </rcc>
  <rcc rId="978" sId="1" numFmtId="4">
    <nc r="H82">
      <v>6</v>
    </nc>
  </rcc>
  <rcc rId="979" sId="1">
    <nc r="G83">
      <v>147.74699999999999</v>
    </nc>
  </rcc>
  <rcc rId="980" sId="1">
    <nc r="H83">
      <v>0.88200000000000001</v>
    </nc>
  </rcc>
  <rcc rId="981" sId="1">
    <nc r="G84">
      <v>0.29899999999999999</v>
    </nc>
  </rcc>
  <rcc rId="982" sId="1">
    <nc r="H84">
      <v>0.182</v>
    </nc>
  </rcc>
  <rcc rId="983" sId="1">
    <nc r="H85">
      <v>5.9020000000000001</v>
    </nc>
  </rcc>
  <rcc rId="984" sId="1" numFmtId="4">
    <nc r="H86">
      <v>1</v>
    </nc>
  </rcc>
  <rcc rId="985" sId="1">
    <nc r="E87">
      <v>4.5640000000000001</v>
    </nc>
  </rcc>
  <rcc rId="986" sId="1">
    <nc r="H88">
      <v>1.1539999999999999</v>
    </nc>
  </rcc>
  <rcc rId="987" sId="1">
    <nc r="H89">
      <v>2.4609999999999999</v>
    </nc>
  </rcc>
  <rcc rId="988" sId="1">
    <nc r="G90">
      <v>50.32</v>
    </nc>
  </rcc>
</revisions>
</file>

<file path=xl/revisions/revisionLog40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24" sId="1">
    <oc r="G106">
      <v>14.593999999999999</v>
    </oc>
    <nc r="G106">
      <f>14.594+2.704</f>
    </nc>
  </rcc>
  <rcc rId="4125" sId="1">
    <nc r="G110">
      <v>1.1200000000000001</v>
    </nc>
  </rcc>
</revisions>
</file>

<file path=xl/revisions/revisionLog40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26" sId="1">
    <oc r="H105">
      <v>24.059000000000001</v>
    </oc>
    <nc r="H105">
      <f>24.059+6.659</f>
    </nc>
  </rcc>
</revisions>
</file>

<file path=xl/revisions/revisionLog40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27" sId="1">
    <oc r="F41">
      <v>316.55099999999999</v>
    </oc>
    <nc r="F41">
      <v>2.097</v>
    </nc>
  </rcc>
  <rcc rId="4128" sId="1" numFmtId="34">
    <oc r="G41">
      <v>316.55099999999999</v>
    </oc>
    <nc r="G41">
      <v>216.85900000000001</v>
    </nc>
  </rcc>
</revisions>
</file>

<file path=xl/revisions/revisionLog40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29" sId="1">
    <nc r="G111">
      <v>106.24299999999999</v>
    </nc>
  </rcc>
  <rcc rId="4130" sId="1">
    <nc r="H111">
      <v>38.720999999999997</v>
    </nc>
  </rcc>
  <rcc rId="4131" sId="1">
    <nc r="E111">
      <v>2.008</v>
    </nc>
  </rcc>
  <rcc rId="4132" sId="1">
    <nc r="H112">
      <v>13.265000000000001</v>
    </nc>
  </rcc>
  <rcc rId="4133" sId="1">
    <nc r="H113">
      <v>3.4620000000000002</v>
    </nc>
  </rcc>
  <rcc rId="4134" sId="1">
    <nc r="H114">
      <v>3.089</v>
    </nc>
  </rcc>
  <rcc rId="4135" sId="1">
    <nc r="H115">
      <v>4.8330000000000002</v>
    </nc>
  </rcc>
  <rcc rId="4136" sId="1">
    <nc r="H116">
      <v>10.657</v>
    </nc>
  </rcc>
  <rcc rId="4137" sId="1">
    <nc r="G116">
      <v>4.8550000000000004</v>
    </nc>
  </rcc>
  <rcc rId="4138" sId="1">
    <nc r="G117">
      <v>3.1429999999999998</v>
    </nc>
  </rcc>
  <rcc rId="4139" sId="1">
    <nc r="H118">
      <v>1.5589999999999999</v>
    </nc>
  </rcc>
  <rcc rId="4140" sId="1">
    <nc r="H119">
      <v>3.093</v>
    </nc>
  </rcc>
  <rcv guid="{5A10A035-A77B-48CD-ABAD-C7C1FB21827D}" action="delete"/>
  <rdn rId="0" localSheetId="1" customView="1" name="Z_5A10A035_A77B_48CD_ABAD_C7C1FB21827D_.wvu.FilterData" hidden="1" oldHidden="1">
    <formula>'06.19'!$A$6:$N$141</formula>
    <oldFormula>'06.19'!$A$6:$N$140</oldFormula>
  </rdn>
  <rcv guid="{5A10A035-A77B-48CD-ABAD-C7C1FB21827D}" action="add"/>
</revisions>
</file>

<file path=xl/revisions/revisionLog40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42" sId="1" numFmtId="34">
    <nc r="G46">
      <v>4226.9870000000001</v>
    </nc>
  </rcc>
  <rcc rId="4143" sId="1" numFmtId="34">
    <nc r="H46">
      <v>6208.5060000000003</v>
    </nc>
  </rcc>
  <rcv guid="{5A10A035-A77B-48CD-ABAD-C7C1FB21827D}" action="delete"/>
  <rdn rId="0" localSheetId="1" customView="1" name="Z_5A10A035_A77B_48CD_ABAD_C7C1FB21827D_.wvu.FilterData" hidden="1" oldHidden="1">
    <formula>'06.19'!$A$6:$N$141</formula>
    <oldFormula>'06.19'!$A$6:$N$141</oldFormula>
  </rdn>
  <rcv guid="{5A10A035-A77B-48CD-ABAD-C7C1FB21827D}" action="add"/>
</revisions>
</file>

<file path=xl/revisions/revisionLog40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45" sId="1" numFmtId="34">
    <nc r="E14">
      <v>1235.2</v>
    </nc>
  </rcc>
  <rcc rId="4146" sId="1" numFmtId="4">
    <nc r="G13">
      <v>11.069000000000001</v>
    </nc>
  </rcc>
</revisions>
</file>

<file path=xl/revisions/revisionLog40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47" sId="1" numFmtId="34">
    <nc r="G15">
      <v>3.7570000000000001</v>
    </nc>
  </rcc>
  <rcc rId="4148" sId="1" numFmtId="34">
    <nc r="H17">
      <v>6.0110000000000001</v>
    </nc>
  </rcc>
  <rcc rId="4149" sId="1" numFmtId="34">
    <nc r="G16">
      <v>871.39700000000005</v>
    </nc>
  </rcc>
  <rcc rId="4150" sId="1" numFmtId="34">
    <nc r="H16">
      <v>16.446000000000002</v>
    </nc>
  </rcc>
  <rcc rId="4151" sId="1" numFmtId="34">
    <nc r="G18">
      <v>1.6519999999999999</v>
    </nc>
  </rcc>
  <rcc rId="4152" sId="1" numFmtId="34">
    <nc r="H18">
      <v>2.2440000000000002</v>
    </nc>
  </rcc>
  <rcc rId="4153" sId="1" numFmtId="34">
    <nc r="H19">
      <v>14.772</v>
    </nc>
  </rcc>
</revisions>
</file>

<file path=xl/revisions/revisionLog40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54" sId="1">
    <nc r="G99">
      <v>160.49100000000001</v>
    </nc>
  </rcc>
  <rcc rId="4155" sId="1">
    <nc r="H99">
      <v>228.548</v>
    </nc>
  </rcc>
  <rcc rId="4156" sId="1">
    <nc r="H101">
      <v>2.6240000000000001</v>
    </nc>
  </rcc>
  <rcc rId="4157" sId="1">
    <nc r="G100">
      <v>10.731</v>
    </nc>
  </rcc>
  <rcc rId="4158" sId="1">
    <nc r="H100">
      <v>1.357</v>
    </nc>
  </rcc>
  <rcc rId="4159" sId="1">
    <nc r="G102">
      <v>7.24</v>
    </nc>
  </rcc>
  <rcc rId="4160" sId="1">
    <nc r="H102">
      <v>5.4059999999999997</v>
    </nc>
  </rcc>
  <rcc rId="4161" sId="1">
    <nc r="G101">
      <v>10.849</v>
    </nc>
  </rcc>
  <rcv guid="{AF6CA628-4CBA-4C8F-8D26-A8179A8D4867}" action="delete"/>
  <rdn rId="0" localSheetId="1" customView="1" name="Z_AF6CA628_4CBA_4C8F_8D26_A8179A8D4867_.wvu.FilterData" hidden="1" oldHidden="1">
    <formula>'06.19'!$A$6:$N$141</formula>
    <oldFormula>'06.19'!$A$6:$N$136</oldFormula>
  </rdn>
  <rcv guid="{AF6CA628-4CBA-4C8F-8D26-A8179A8D4867}" action="add"/>
</revisions>
</file>

<file path=xl/revisions/revisionLog40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63" sId="1" numFmtId="34">
    <oc r="G41">
      <v>216.85900000000001</v>
    </oc>
    <nc r="G41">
      <v>194.52099999999999</v>
    </nc>
  </rcc>
</revisions>
</file>

<file path=xl/revisions/revisionLog40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64" sId="1">
    <nc r="G103">
      <v>7.6210000000000004</v>
    </nc>
  </rcc>
  <rcc rId="4165" sId="1">
    <nc r="H103">
      <v>4.0380000000000003</v>
    </nc>
  </rcc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89" sId="1">
    <nc r="G44">
      <v>64.926000000000002</v>
    </nc>
  </rcc>
  <rcc rId="990" sId="1">
    <nc r="H44">
      <v>116.40300000000001</v>
    </nc>
  </rcc>
  <rcc rId="991" sId="1">
    <nc r="G45">
      <v>16.443000000000001</v>
    </nc>
  </rcc>
  <rcc rId="992" sId="1">
    <nc r="H45">
      <v>31.600999999999999</v>
    </nc>
  </rcc>
  <rcc rId="993" sId="1">
    <nc r="G46">
      <v>19.175999999999998</v>
    </nc>
  </rcc>
  <rcc rId="994" sId="1">
    <nc r="H46">
      <v>30.568999999999999</v>
    </nc>
  </rcc>
  <rcc rId="995" sId="1">
    <nc r="H47">
      <v>7.335</v>
    </nc>
  </rcc>
  <rcc rId="996" sId="1">
    <nc r="E43">
      <v>0.51900000000000002</v>
    </nc>
  </rcc>
  <rcc rId="997" sId="1">
    <nc r="F43">
      <v>1.196</v>
    </nc>
  </rcc>
  <rcc rId="998" sId="1">
    <nc r="G43">
      <v>89.168999999999997</v>
    </nc>
  </rcc>
  <rcc rId="999" sId="1">
    <nc r="H43">
      <v>47.277999999999999</v>
    </nc>
  </rcc>
  <rcc rId="1000" sId="1">
    <nc r="E48">
      <v>6.0709999999999997</v>
    </nc>
  </rcc>
</revisions>
</file>

<file path=xl/revisions/revisionLog4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66" sId="1" numFmtId="34">
    <nc r="H33">
      <v>2.0920000000000001</v>
    </nc>
  </rcc>
  <rcc rId="4167" sId="1" numFmtId="34">
    <nc r="G33">
      <v>13.69</v>
    </nc>
  </rcc>
</revisions>
</file>

<file path=xl/revisions/revisionLog4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68" sId="1">
    <nc r="G136">
      <v>369.96699999999998</v>
    </nc>
  </rcc>
  <rcc rId="4169" sId="1" numFmtId="34">
    <nc r="E24">
      <v>2.577</v>
    </nc>
  </rcc>
  <rcc rId="4170" sId="1" numFmtId="34">
    <nc r="E25">
      <v>10.266</v>
    </nc>
  </rcc>
  <rcc rId="4171" sId="1" numFmtId="34">
    <nc r="G25">
      <v>3.9209999999999998</v>
    </nc>
  </rcc>
</revisions>
</file>

<file path=xl/revisions/revisionLog4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72" sId="1">
    <nc r="G28">
      <v>1.569</v>
    </nc>
  </rcc>
  <rcc rId="4173" sId="1" numFmtId="34">
    <nc r="H28">
      <v>0.85899999999999999</v>
    </nc>
  </rcc>
  <rcc rId="4174" sId="1" numFmtId="34">
    <nc r="H29">
      <v>5.1400000000000006</v>
    </nc>
  </rcc>
  <rcc rId="4175" sId="1" numFmtId="34">
    <nc r="H30">
      <v>1.835</v>
    </nc>
  </rcc>
  <rcc rId="4176" sId="1" numFmtId="34">
    <nc r="G31">
      <v>3.6959999999999997</v>
    </nc>
  </rcc>
  <rcc rId="4177" sId="1" numFmtId="34">
    <nc r="E32">
      <v>0.72099999999999997</v>
    </nc>
  </rcc>
  <rcc rId="4178" sId="1" numFmtId="34">
    <nc r="G32">
      <v>148.27499999999998</v>
    </nc>
  </rcc>
  <rcc rId="4179" sId="1" numFmtId="34">
    <nc r="H32">
      <v>25.275000000000006</v>
    </nc>
  </rcc>
</revisions>
</file>

<file path=xl/revisions/revisionLog4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80" sId="1" numFmtId="34">
    <nc r="G27">
      <v>15.577999999999999</v>
    </nc>
  </rcc>
  <rcc rId="4181" sId="1" numFmtId="34">
    <nc r="H27">
      <v>26.712</v>
    </nc>
  </rcc>
  <rcc rId="4182" sId="1" numFmtId="34">
    <nc r="E26">
      <v>57.658999999999999</v>
    </nc>
  </rcc>
  <rcc rId="4183" sId="1" numFmtId="34">
    <nc r="H26">
      <v>183.22900000000001</v>
    </nc>
  </rcc>
  <rcc rId="4184" sId="1" numFmtId="34">
    <nc r="F26">
      <v>8.3290000000000006</v>
    </nc>
  </rcc>
  <rcc rId="4185" sId="1" numFmtId="34">
    <nc r="G26">
      <v>432.45400000000001</v>
    </nc>
  </rcc>
</revisions>
</file>

<file path=xl/revisions/revisionLog4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86" sId="1" numFmtId="34">
    <nc r="G23">
      <v>148.28200000000001</v>
    </nc>
  </rcc>
  <rcc rId="4187" sId="1" numFmtId="34">
    <nc r="H23">
      <v>13.766999999999999</v>
    </nc>
  </rcc>
</revisions>
</file>

<file path=xl/revisions/revisionLog4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88" sId="1" numFmtId="34">
    <oc r="G32">
      <v>148.27499999999998</v>
    </oc>
    <nc r="G32">
      <f>148.275+0.053</f>
    </nc>
  </rcc>
</revisions>
</file>

<file path=xl/revisions/revisionLog4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0263628D-0586-4811-8C76-91EE8485C8FC}" action="delete"/>
  <rdn rId="0" localSheetId="1" customView="1" name="Z_0263628D_0586_4811_8C76_91EE8485C8FC_.wvu.FilterData" hidden="1" oldHidden="1">
    <formula>'06.19'!$A$6:$N$141</formula>
    <oldFormula>'06.19'!$A$6:$N$141</oldFormula>
  </rdn>
  <rcv guid="{0263628D-0586-4811-8C76-91EE8485C8FC}" action="add"/>
</revisions>
</file>

<file path=xl/revisions/revisionLog4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90" sId="1">
    <oc r="E128">
      <v>3.1030000000000002</v>
    </oc>
    <nc r="E128">
      <f>3.103+1550.446</f>
    </nc>
  </rcc>
</revisions>
</file>

<file path=xl/revisions/revisionLog4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001A80F2-4A1F-4F95-949B-9B4E8BBD4BE3}" action="delete"/>
  <rdn rId="0" localSheetId="1" customView="1" name="Z_001A80F2_4A1F_4F95_949B_9B4E8BBD4BE3_.wvu.FilterData" hidden="1" oldHidden="1">
    <formula>'06.19'!$A$6:$N$141</formula>
    <oldFormula>'06.19'!$A$6:$N$141</oldFormula>
  </rdn>
  <rcv guid="{001A80F2-4A1F-4F95-949B-9B4E8BBD4BE3}" action="add"/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01" sId="1">
    <nc r="G50">
      <v>100.10299999999999</v>
    </nc>
  </rcc>
  <rcc rId="1002" sId="1">
    <nc r="H50">
      <v>3.512</v>
    </nc>
  </rcc>
  <rcc rId="1003" sId="1">
    <nc r="G51">
      <v>2.4409999999999998</v>
    </nc>
  </rcc>
  <rcc rId="1004" sId="1">
    <nc r="H51">
      <v>2.9820000000000002</v>
    </nc>
  </rcc>
  <rcc rId="1005" sId="1">
    <nc r="H52">
      <v>3.4780000000000002</v>
    </nc>
  </rcc>
  <rcc rId="1006" sId="1">
    <nc r="G53">
      <v>3.37</v>
    </nc>
  </rcc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07" sId="1" numFmtId="34">
    <nc r="G42">
      <v>1268.9490000000001</v>
    </nc>
  </rcc>
  <rcc rId="1008" sId="1" numFmtId="34">
    <nc r="H42">
      <v>6250.9959999999992</v>
    </nc>
  </rcc>
  <rcc rId="1009" sId="1">
    <nc r="G105">
      <v>124.479</v>
    </nc>
  </rcc>
  <rcc rId="1010" sId="1">
    <nc r="H105">
      <v>39.616999999999997</v>
    </nc>
  </rcc>
  <rcc rId="1011" sId="1">
    <nc r="E105">
      <v>2.1970000000000001</v>
    </nc>
  </rcc>
  <rcv guid="{5A10A035-A77B-48CD-ABAD-C7C1FB21827D}" action="delete"/>
  <rdn rId="0" localSheetId="1" customView="1" name="Z_5A10A035_A77B_48CD_ABAD_C7C1FB21827D_.wvu.FilterData" hidden="1" oldHidden="1">
    <formula>'12.18'!$A$6:$N$116</formula>
    <oldFormula>'12.18'!$A$6:$N$42</oldFormula>
  </rdn>
  <rcv guid="{5A10A035-A77B-48CD-ABAD-C7C1FB21827D}" action="add"/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13" sId="1">
    <nc r="H106">
      <v>12.314</v>
    </nc>
  </rcc>
  <rcc rId="1014" sId="1">
    <nc r="H107">
      <v>3.0579999999999998</v>
    </nc>
  </rcc>
  <rcc rId="1015" sId="1">
    <nc r="H108">
      <v>2.8380000000000001</v>
    </nc>
  </rcc>
  <rcc rId="1016" sId="1">
    <nc r="H109">
      <v>4.6390000000000002</v>
    </nc>
  </rcc>
  <rcc rId="1017" sId="1">
    <nc r="H110">
      <v>7.4509999999999996</v>
    </nc>
  </rcc>
  <rcc rId="1018" sId="1">
    <nc r="G110">
      <v>6.5119999999999996</v>
    </nc>
  </rcc>
  <rcc rId="1019" sId="1">
    <nc r="H111">
      <v>2.9159999999999999</v>
    </nc>
  </rcc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20" sId="1">
    <nc r="H112">
      <v>1.5309999999999999</v>
    </nc>
  </rcc>
  <rcc rId="1021" sId="1">
    <nc r="H113">
      <v>3.08</v>
    </nc>
  </rcc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22" sId="1" numFmtId="19">
    <oc r="H2">
      <v>43435</v>
    </oc>
    <nc r="H2">
      <v>43466</v>
    </nc>
  </rcc>
  <rfmt sheetId="1" sqref="E54:E69" start="0" length="0">
    <dxf>
      <border>
        <left style="thin">
          <color indexed="64"/>
        </left>
      </border>
    </dxf>
  </rfmt>
  <rfmt sheetId="1" sqref="E54:I54" start="0" length="0">
    <dxf>
      <border>
        <top style="thin">
          <color indexed="64"/>
        </top>
      </border>
    </dxf>
  </rfmt>
  <rfmt sheetId="1" sqref="I54:I69" start="0" length="0">
    <dxf>
      <border>
        <right style="thin">
          <color indexed="64"/>
        </right>
      </border>
    </dxf>
  </rfmt>
  <rfmt sheetId="1" sqref="E69:I69" start="0" length="0">
    <dxf>
      <border>
        <bottom style="thin">
          <color indexed="64"/>
        </bottom>
      </border>
    </dxf>
  </rfmt>
  <rfmt sheetId="1" sqref="E54:I69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cc rId="1023" sId="1" numFmtId="34">
    <oc r="G7">
      <v>4.08</v>
    </oc>
    <nc r="G7"/>
  </rcc>
  <rcc rId="1024" sId="1" numFmtId="34">
    <oc r="H7">
      <v>6.6520000000000001</v>
    </oc>
    <nc r="H7"/>
  </rcc>
  <rcc rId="1025" sId="1" numFmtId="34">
    <oc r="G8">
      <v>6.2140000000000004</v>
    </oc>
    <nc r="G8"/>
  </rcc>
  <rcc rId="1026" sId="1" numFmtId="34">
    <oc r="H8">
      <v>1.69</v>
    </oc>
    <nc r="H8"/>
  </rcc>
  <rcc rId="1027" sId="1" numFmtId="34">
    <oc r="E9">
      <v>2.016</v>
    </oc>
    <nc r="E9"/>
  </rcc>
  <rcc rId="1028" sId="1" numFmtId="34">
    <oc r="G9">
      <v>1.2729999999999999</v>
    </oc>
    <nc r="G9"/>
  </rcc>
  <rcc rId="1029" sId="1" numFmtId="34">
    <oc r="H9">
      <v>11.716999999999999</v>
    </oc>
    <nc r="H9"/>
  </rcc>
  <rcc rId="1030" sId="1" numFmtId="34">
    <oc r="G10">
      <v>0.85099999999999998</v>
    </oc>
    <nc r="G10"/>
  </rcc>
  <rcc rId="1031" sId="1" numFmtId="34">
    <oc r="G11">
      <v>7.8050000000000006</v>
    </oc>
    <nc r="G11"/>
  </rcc>
  <rcc rId="1032" sId="1" numFmtId="34">
    <oc r="H11">
      <v>0.68899999999999995</v>
    </oc>
    <nc r="H11"/>
  </rcc>
  <rcc rId="1033" sId="1" numFmtId="34">
    <oc r="H12">
      <v>3.2869999999999999</v>
    </oc>
    <nc r="H12"/>
  </rcc>
  <rcc rId="1034" sId="1" numFmtId="4">
    <oc r="G13">
      <v>12.044</v>
    </oc>
    <nc r="G13"/>
  </rcc>
  <rcc rId="1035" sId="1" numFmtId="34">
    <oc r="G14">
      <v>3.4790000000000001</v>
    </oc>
    <nc r="G14"/>
  </rcc>
  <rcc rId="1036" sId="1" numFmtId="34">
    <oc r="H15">
      <v>16.318000000000001</v>
    </oc>
    <nc r="H15"/>
  </rcc>
  <rcc rId="1037" sId="1" numFmtId="34">
    <oc r="H16">
      <v>5.7350000000000003</v>
    </oc>
    <nc r="H16"/>
  </rcc>
  <rcc rId="1038" sId="1" numFmtId="34">
    <oc r="G17">
      <v>1.5640000000000001</v>
    </oc>
    <nc r="G17"/>
  </rcc>
  <rcc rId="1039" sId="1" numFmtId="34">
    <oc r="H17">
      <v>1.946</v>
    </oc>
    <nc r="H17"/>
  </rcc>
  <rcc rId="1040" sId="1" numFmtId="34">
    <oc r="H18">
      <v>14.08</v>
    </oc>
    <nc r="H18"/>
  </rcc>
  <rcc rId="1041" sId="1" numFmtId="34">
    <oc r="G19">
      <v>1.631</v>
    </oc>
    <nc r="G19"/>
  </rcc>
  <rcc rId="1042" sId="1" numFmtId="34">
    <oc r="H19">
      <v>6.3710000000000004</v>
    </oc>
    <nc r="H19"/>
  </rcc>
  <rcc rId="1043" sId="1">
    <oc r="G20">
      <v>12.686</v>
    </oc>
    <nc r="G20"/>
  </rcc>
  <rcc rId="1044" sId="1" numFmtId="34">
    <oc r="H20">
      <v>12.342000000000001</v>
    </oc>
    <nc r="H20"/>
  </rcc>
  <rcc rId="1045" sId="1" numFmtId="34">
    <oc r="G21">
      <v>9.7789999999999999</v>
    </oc>
    <nc r="G21"/>
  </rcc>
  <rcc rId="1046" sId="1" numFmtId="34">
    <oc r="H21">
      <v>8.0050000000000008</v>
    </oc>
    <nc r="H21"/>
  </rcc>
  <rcc rId="1047" sId="1" numFmtId="34">
    <oc r="E22">
      <v>7.3230000000000004</v>
    </oc>
    <nc r="E22"/>
  </rcc>
  <rcc rId="1048" sId="1" numFmtId="34">
    <oc r="G22">
      <v>3.056</v>
    </oc>
    <nc r="G22"/>
  </rcc>
  <rcc rId="1049" sId="1" numFmtId="34">
    <oc r="H23">
      <v>10.885</v>
    </oc>
    <nc r="H23"/>
  </rcc>
  <rcc rId="1050" sId="1">
    <oc r="G24">
      <v>1.6319999999999999</v>
    </oc>
    <nc r="G24"/>
  </rcc>
  <rcc rId="1051" sId="1" numFmtId="34">
    <oc r="H24">
      <v>0.88800000000000001</v>
    </oc>
    <nc r="H24"/>
  </rcc>
  <rcc rId="1052" sId="1" numFmtId="34">
    <oc r="H25">
      <v>4.5369999999999999</v>
    </oc>
    <nc r="H25"/>
  </rcc>
  <rcc rId="1053" sId="1" numFmtId="34">
    <oc r="H26">
      <v>1.5680000000000001</v>
    </oc>
    <nc r="H26"/>
  </rcc>
  <rcc rId="1054" sId="1" numFmtId="34">
    <oc r="G27">
      <v>1.671</v>
    </oc>
    <nc r="G27"/>
  </rcc>
  <rcc rId="1055" sId="1" numFmtId="34">
    <oc r="E28">
      <v>0.97399999999999998</v>
    </oc>
    <nc r="E28"/>
  </rcc>
  <rcc rId="1056" sId="1">
    <oc r="G28">
      <f>21.301+25.539+27.566+34.758+37.155</f>
    </oc>
    <nc r="G28"/>
  </rcc>
  <rcc rId="1057" sId="1">
    <oc r="H28">
      <f>2.044+6.936+3.418+1.781+11.393</f>
    </oc>
    <nc r="H28"/>
  </rcc>
  <rcc rId="1058" sId="1" numFmtId="34">
    <oc r="G29">
      <v>12.722</v>
    </oc>
    <nc r="G29"/>
  </rcc>
  <rcc rId="1059" sId="1" numFmtId="34">
    <oc r="H29">
      <v>1.018</v>
    </oc>
    <nc r="H29"/>
  </rcc>
  <rcc rId="1060" sId="1" numFmtId="34">
    <oc r="G30">
      <v>83.494</v>
    </oc>
    <nc r="G30"/>
  </rcc>
  <rcc rId="1061" sId="1" numFmtId="34">
    <oc r="H30">
      <v>26.890999999999998</v>
    </oc>
    <nc r="H30"/>
  </rcc>
  <rcc rId="1062" sId="1" numFmtId="34">
    <oc r="G31">
      <v>1.806</v>
    </oc>
    <nc r="G31"/>
  </rcc>
  <rcc rId="1063" sId="1" numFmtId="34">
    <oc r="H32">
      <v>1.2170000000000001</v>
    </oc>
    <nc r="H32"/>
  </rcc>
  <rcc rId="1064" sId="1" numFmtId="34">
    <oc r="G33">
      <v>7.4420000000000002</v>
    </oc>
    <nc r="G33"/>
  </rcc>
  <rcc rId="1065" sId="1" numFmtId="34">
    <oc r="H33">
      <v>2.5099999999999998</v>
    </oc>
    <nc r="H33"/>
  </rcc>
  <rcc rId="1066" sId="1" numFmtId="34">
    <oc r="H34">
      <v>2.3879999999999999</v>
    </oc>
    <nc r="H34"/>
  </rcc>
  <rcc rId="1067" sId="1" numFmtId="34">
    <oc r="G35">
      <v>3.17</v>
    </oc>
    <nc r="G35"/>
  </rcc>
  <rcc rId="1068" sId="1" numFmtId="34">
    <oc r="H35">
      <v>1.857</v>
    </oc>
    <nc r="H35"/>
  </rcc>
  <rcc rId="1069" sId="1" numFmtId="34">
    <oc r="H36">
      <v>2.2170000000000001</v>
    </oc>
    <nc r="H36"/>
  </rcc>
  <rcc rId="1070" sId="1">
    <oc r="E37">
      <v>2.4580000000000002</v>
    </oc>
    <nc r="E37"/>
  </rcc>
  <rcc rId="1071" sId="1" numFmtId="34">
    <oc r="G37">
      <v>130.11199999999999</v>
    </oc>
    <nc r="G37"/>
  </rcc>
  <rcc rId="1072" sId="1" numFmtId="34">
    <oc r="H37">
      <v>42.141999999999996</v>
    </oc>
    <nc r="H37"/>
  </rcc>
  <rcc rId="1073" sId="1" numFmtId="34">
    <oc r="G38">
      <v>1.2789999999999999</v>
    </oc>
    <nc r="G38"/>
  </rcc>
  <rcc rId="1074" sId="1" numFmtId="34">
    <oc r="H38">
      <v>18.48</v>
    </oc>
    <nc r="H38"/>
  </rcc>
  <rcc rId="1075" sId="1" numFmtId="34">
    <oc r="H39">
      <v>5.6970000000000001</v>
    </oc>
    <nc r="H39"/>
  </rcc>
  <rcc rId="1076" sId="1" numFmtId="34">
    <oc r="H40">
      <v>5.7160000000000002</v>
    </oc>
    <nc r="H40"/>
  </rcc>
  <rcc rId="1077" sId="1">
    <oc r="H41" t="inlineStr">
      <is>
        <t>-</t>
      </is>
    </oc>
    <nc r="H41"/>
  </rcc>
  <rcc rId="1078" sId="1" numFmtId="34">
    <oc r="G42">
      <v>1268.9490000000001</v>
    </oc>
    <nc r="G42"/>
  </rcc>
  <rcc rId="1079" sId="1" numFmtId="34">
    <oc r="H42">
      <v>6250.9959999999992</v>
    </oc>
    <nc r="H42"/>
  </rcc>
  <rcc rId="1080" sId="1">
    <oc r="E43">
      <v>0.51900000000000002</v>
    </oc>
    <nc r="E43"/>
  </rcc>
  <rcc rId="1081" sId="1">
    <oc r="F43">
      <v>1.196</v>
    </oc>
    <nc r="F43"/>
  </rcc>
  <rcc rId="1082" sId="1">
    <oc r="G43">
      <v>89.168999999999997</v>
    </oc>
    <nc r="G43"/>
  </rcc>
  <rcc rId="1083" sId="1">
    <oc r="H43">
      <v>47.277999999999999</v>
    </oc>
    <nc r="H43"/>
  </rcc>
  <rcc rId="1084" sId="1">
    <oc r="G44">
      <v>64.926000000000002</v>
    </oc>
    <nc r="G44"/>
  </rcc>
  <rcc rId="1085" sId="1">
    <oc r="H44">
      <v>116.40300000000001</v>
    </oc>
    <nc r="H44"/>
  </rcc>
  <rcc rId="1086" sId="1">
    <oc r="G45">
      <v>16.443000000000001</v>
    </oc>
    <nc r="G45"/>
  </rcc>
  <rcc rId="1087" sId="1">
    <oc r="H45">
      <v>31.600999999999999</v>
    </oc>
    <nc r="H45"/>
  </rcc>
  <rcc rId="1088" sId="1">
    <oc r="G46">
      <v>19.175999999999998</v>
    </oc>
    <nc r="G46"/>
  </rcc>
  <rcc rId="1089" sId="1">
    <oc r="H46">
      <v>30.568999999999999</v>
    </oc>
    <nc r="H46"/>
  </rcc>
  <rcc rId="1090" sId="1">
    <oc r="H47">
      <v>7.335</v>
    </oc>
    <nc r="H47"/>
  </rcc>
  <rcc rId="1091" sId="1">
    <oc r="E48">
      <v>6.0709999999999997</v>
    </oc>
    <nc r="E48"/>
  </rcc>
  <rcc rId="1092" sId="1" numFmtId="34">
    <oc r="G49">
      <v>581.03399999999999</v>
    </oc>
    <nc r="G49"/>
  </rcc>
  <rcc rId="1093" sId="1">
    <oc r="G50">
      <v>100.10299999999999</v>
    </oc>
    <nc r="G50"/>
  </rcc>
  <rcc rId="1094" sId="1">
    <oc r="H50">
      <v>3.512</v>
    </oc>
    <nc r="H50"/>
  </rcc>
  <rcc rId="1095" sId="1">
    <oc r="G51">
      <v>2.4409999999999998</v>
    </oc>
    <nc r="G51"/>
  </rcc>
  <rcc rId="1096" sId="1">
    <oc r="H51">
      <v>2.9820000000000002</v>
    </oc>
    <nc r="H51"/>
  </rcc>
  <rcc rId="1097" sId="1">
    <oc r="H52">
      <v>3.4780000000000002</v>
    </oc>
    <nc r="H52"/>
  </rcc>
  <rcc rId="1098" sId="1">
    <oc r="G53">
      <v>3.37</v>
    </oc>
    <nc r="G53"/>
  </rcc>
  <rcc rId="1099" sId="1">
    <oc r="G54">
      <v>2.9239999999999999</v>
    </oc>
    <nc r="G54"/>
  </rcc>
  <rcc rId="1100" sId="1">
    <oc r="H54">
      <v>2.7690000000000001</v>
    </oc>
    <nc r="H54"/>
  </rcc>
  <rcc rId="1101" sId="1">
    <oc r="G55">
      <v>113.66200000000001</v>
    </oc>
    <nc r="G55"/>
  </rcc>
  <rcc rId="1102" sId="1">
    <oc r="H55">
      <v>120.28700000000001</v>
    </oc>
    <nc r="H55"/>
  </rcc>
  <rcc rId="1103" sId="1">
    <oc r="H56">
      <v>1.524</v>
    </oc>
    <nc r="H56"/>
  </rcc>
  <rcc rId="1104" sId="1">
    <oc r="G57">
      <v>4.5279999999999996</v>
    </oc>
    <nc r="G57"/>
  </rcc>
  <rcc rId="1105" sId="1">
    <oc r="H57">
      <v>3.6469999999999998</v>
    </oc>
    <nc r="H57"/>
  </rcc>
  <rcc rId="1106" sId="1">
    <oc r="G58">
      <v>5.2030000000000003</v>
    </oc>
    <nc r="G58"/>
  </rcc>
  <rcc rId="1107" sId="1">
    <oc r="H58">
      <v>6.71</v>
    </oc>
    <nc r="H58"/>
  </rcc>
  <rcc rId="1108" sId="1">
    <oc r="H59">
      <v>0.19400000000000001</v>
    </oc>
    <nc r="H59"/>
  </rcc>
  <rcc rId="1109" sId="1">
    <oc r="G60">
      <v>15.397</v>
    </oc>
    <nc r="G60"/>
  </rcc>
  <rcc rId="1110" sId="1">
    <oc r="H60">
      <v>8.7579999999999991</v>
    </oc>
    <nc r="H60"/>
  </rcc>
  <rcc rId="1111" sId="1">
    <oc r="G61">
      <v>113.50700000000001</v>
    </oc>
    <nc r="G61"/>
  </rcc>
  <rcc rId="1112" sId="1">
    <oc r="G62">
      <v>2.2309999999999999</v>
    </oc>
    <nc r="G62"/>
  </rcc>
  <rcc rId="1113" sId="1">
    <oc r="H63">
      <v>8.6669999999999998</v>
    </oc>
    <nc r="H63"/>
  </rcc>
  <rcc rId="1114" sId="1">
    <oc r="G64">
      <v>1.2729999999999999</v>
    </oc>
    <nc r="G64"/>
  </rcc>
  <rcc rId="1115" sId="1">
    <oc r="H64">
      <v>1.458</v>
    </oc>
    <nc r="H64"/>
  </rcc>
  <rcc rId="1116" sId="1">
    <oc r="E65">
      <v>8.3930000000000007</v>
    </oc>
    <nc r="E65"/>
  </rcc>
  <rcc rId="1117" sId="1">
    <oc r="G65">
      <v>337.71300000000002</v>
    </oc>
    <nc r="G65"/>
  </rcc>
  <rcc rId="1118" sId="1">
    <oc r="H65">
      <v>312.952</v>
    </oc>
    <nc r="H65"/>
  </rcc>
  <rcc rId="1119" sId="1">
    <oc r="G66">
      <v>0.95599999999999996</v>
    </oc>
    <nc r="G66"/>
  </rcc>
  <rcc rId="1120" sId="1">
    <oc r="E67">
      <v>1.9</v>
    </oc>
    <nc r="E67"/>
  </rcc>
  <rcc rId="1121" sId="1">
    <oc r="H68">
      <v>1.7330000000000001</v>
    </oc>
    <nc r="H68"/>
  </rcc>
  <rcc rId="1122" sId="1">
    <oc r="H69">
      <v>14.077999999999999</v>
    </oc>
    <nc r="H69"/>
  </rcc>
  <rcc rId="1123" sId="1">
    <oc r="G70">
      <v>3.2490000000000001</v>
    </oc>
    <nc r="G70"/>
  </rcc>
  <rcc rId="1124" sId="1">
    <oc r="H70">
      <v>1.081</v>
    </oc>
    <nc r="H70"/>
  </rcc>
  <rcc rId="1125" sId="1">
    <oc r="G71">
      <v>2.004</v>
    </oc>
    <nc r="G71"/>
  </rcc>
  <rcc rId="1126" sId="1">
    <oc r="H71">
      <v>0.153</v>
    </oc>
    <nc r="H71"/>
  </rcc>
  <rcc rId="1127" sId="1">
    <oc r="E72">
      <v>2.7069999999999999</v>
    </oc>
    <nc r="E72"/>
  </rcc>
  <rcc rId="1128" sId="1">
    <oc r="G72">
      <v>7.2060000000000004</v>
    </oc>
    <nc r="G72"/>
  </rcc>
  <rcc rId="1129" sId="1">
    <oc r="H72">
      <v>37.408000000000001</v>
    </oc>
    <nc r="H72"/>
  </rcc>
  <rcc rId="1130" sId="1">
    <oc r="I72">
      <v>3.5649999999999999</v>
    </oc>
    <nc r="I72"/>
  </rcc>
  <rcc rId="1131" sId="1">
    <oc r="G73">
      <v>2.0129999999999999</v>
    </oc>
    <nc r="G73"/>
  </rcc>
  <rcc rId="1132" sId="1">
    <oc r="H73">
      <v>4.0599999999999996</v>
    </oc>
    <nc r="H73"/>
  </rcc>
  <rcc rId="1133" sId="1">
    <oc r="G74">
      <v>94.513999999999996</v>
    </oc>
    <nc r="G74"/>
  </rcc>
  <rcc rId="1134" sId="1">
    <oc r="H74">
      <v>98.584000000000003</v>
    </oc>
    <nc r="H74"/>
  </rcc>
  <rcc rId="1135" sId="1">
    <oc r="G75">
      <v>7.9509999999999996</v>
    </oc>
    <nc r="G75"/>
  </rcc>
  <rcc rId="1136" sId="1">
    <oc r="H75">
      <v>1.974</v>
    </oc>
    <nc r="H75"/>
  </rcc>
  <rcc rId="1137" sId="1">
    <oc r="E76">
      <v>2.5</v>
    </oc>
    <nc r="E76"/>
  </rcc>
  <rcc rId="1138" sId="1">
    <oc r="H77">
      <v>4.1000000000000002E-2</v>
    </oc>
    <nc r="H77"/>
  </rcc>
  <rcc rId="1139" sId="1">
    <oc r="G78">
      <v>1.526</v>
    </oc>
    <nc r="G78"/>
  </rcc>
  <rcc rId="1140" sId="1">
    <oc r="H78">
      <v>1.55</v>
    </oc>
    <nc r="H78"/>
  </rcc>
  <rcc rId="1141" sId="1">
    <oc r="E79">
      <v>1.7110000000000001</v>
    </oc>
    <nc r="E79"/>
  </rcc>
  <rcc rId="1142" sId="1">
    <oc r="H80">
      <v>1.7829999999999999</v>
    </oc>
    <nc r="H80"/>
  </rcc>
  <rcc rId="1143" sId="1">
    <oc r="G81">
      <v>1.6220000000000001</v>
    </oc>
    <nc r="G81"/>
  </rcc>
  <rcc rId="1144" sId="1">
    <oc r="H81">
      <v>0.15</v>
    </oc>
    <nc r="H81"/>
  </rcc>
  <rcc rId="1145" sId="1">
    <oc r="G82">
      <v>6.8770000000000007</v>
    </oc>
    <nc r="G82"/>
  </rcc>
  <rcc rId="1146" sId="1" numFmtId="4">
    <oc r="H82">
      <v>6</v>
    </oc>
    <nc r="H82"/>
  </rcc>
  <rcc rId="1147" sId="1">
    <oc r="G83">
      <v>147.74699999999999</v>
    </oc>
    <nc r="G83"/>
  </rcc>
  <rcc rId="1148" sId="1">
    <oc r="H83">
      <v>0.88200000000000001</v>
    </oc>
    <nc r="H83"/>
  </rcc>
  <rcc rId="1149" sId="1">
    <oc r="G84">
      <v>0.29899999999999999</v>
    </oc>
    <nc r="G84"/>
  </rcc>
  <rcc rId="1150" sId="1">
    <oc r="H84">
      <v>0.182</v>
    </oc>
    <nc r="H84"/>
  </rcc>
  <rcc rId="1151" sId="1">
    <oc r="H85">
      <v>5.9020000000000001</v>
    </oc>
    <nc r="H85"/>
  </rcc>
  <rcc rId="1152" sId="1" numFmtId="4">
    <oc r="H86">
      <v>1</v>
    </oc>
    <nc r="H86"/>
  </rcc>
  <rcc rId="1153" sId="1">
    <oc r="E87">
      <v>4.5640000000000001</v>
    </oc>
    <nc r="E87"/>
  </rcc>
  <rcc rId="1154" sId="1">
    <oc r="H88">
      <v>1.1539999999999999</v>
    </oc>
    <nc r="H88"/>
  </rcc>
  <rcc rId="1155" sId="1">
    <oc r="H89">
      <v>2.4609999999999999</v>
    </oc>
    <nc r="H89"/>
  </rcc>
  <rcc rId="1156" sId="1">
    <oc r="G90">
      <v>50.32</v>
    </oc>
    <nc r="G90"/>
  </rcc>
  <rcc rId="1157" sId="1">
    <oc r="E91">
      <v>56.805</v>
    </oc>
    <nc r="E91"/>
  </rcc>
  <rcc rId="1158" sId="1">
    <oc r="F91">
      <v>19.074000000000002</v>
    </oc>
    <nc r="F91"/>
  </rcc>
  <rcc rId="1159" sId="1">
    <oc r="G91">
      <v>71.016999999999996</v>
    </oc>
    <nc r="G91"/>
  </rcc>
  <rcc rId="1160" sId="1">
    <oc r="G92">
      <v>2.2610000000000001</v>
    </oc>
    <nc r="G92"/>
  </rcc>
  <rcc rId="1161" sId="1">
    <oc r="G93">
      <v>3.669</v>
    </oc>
    <nc r="G93"/>
  </rcc>
  <rcc rId="1162" sId="1">
    <oc r="G94">
      <v>96.897999999999996</v>
    </oc>
    <nc r="G94"/>
  </rcc>
  <rcc rId="1163" sId="1">
    <oc r="H94">
      <v>83.39</v>
    </oc>
    <nc r="H94"/>
  </rcc>
  <rcc rId="1164" sId="1">
    <oc r="G95">
      <v>8.7230000000000008</v>
    </oc>
    <nc r="G95"/>
  </rcc>
  <rcc rId="1165" sId="1">
    <oc r="H95">
      <v>1.706</v>
    </oc>
    <nc r="H95"/>
  </rcc>
  <rcc rId="1166" sId="1">
    <oc r="G96">
      <v>2.125</v>
    </oc>
    <nc r="G96"/>
  </rcc>
  <rcc rId="1167" sId="1">
    <oc r="H96">
      <v>2.6739999999999999</v>
    </oc>
    <nc r="H96"/>
  </rcc>
  <rcc rId="1168" sId="1">
    <oc r="G97">
      <v>7.2320000000000002</v>
    </oc>
    <nc r="G97"/>
  </rcc>
  <rcc rId="1169" sId="1">
    <oc r="H97">
      <v>3.8980000000000001</v>
    </oc>
    <nc r="H97"/>
  </rcc>
  <rcc rId="1170" sId="1">
    <oc r="E98">
      <v>16.696999999999999</v>
    </oc>
    <nc r="E98"/>
  </rcc>
  <rcc rId="1171" sId="1">
    <oc r="G98">
      <v>49.533999999999999</v>
    </oc>
    <nc r="G98"/>
  </rcc>
  <rcc rId="1172" sId="1">
    <oc r="H98">
      <v>10.981000000000002</v>
    </oc>
    <nc r="H98"/>
  </rcc>
  <rcc rId="1173" sId="1">
    <oc r="G99">
      <f>37.039+2.948</f>
    </oc>
    <nc r="G99"/>
  </rcc>
  <rcc rId="1174" sId="1">
    <oc r="H99">
      <f>23.207+5.62</f>
    </oc>
    <nc r="H99"/>
  </rcc>
  <rcc rId="1175" sId="1">
    <oc r="G100">
      <v>13.033000000000001</v>
    </oc>
    <nc r="G100"/>
  </rcc>
  <rcc rId="1176" sId="1">
    <oc r="H100">
      <v>4.6779999999999999</v>
    </oc>
    <nc r="H100"/>
  </rcc>
  <rcc rId="1177" sId="1">
    <oc r="F101">
      <v>3.0830000000000002</v>
    </oc>
    <nc r="F101"/>
  </rcc>
  <rcc rId="1178" sId="1">
    <oc r="G101">
      <v>23.218000000000004</v>
    </oc>
    <nc r="G101"/>
  </rcc>
  <rcc rId="1179" sId="1">
    <oc r="H101">
      <v>3.0059999999999998</v>
    </oc>
    <nc r="H101"/>
  </rcc>
  <rcc rId="1180" sId="1">
    <oc r="G102">
      <v>3.1139999999999999</v>
    </oc>
    <nc r="G102"/>
  </rcc>
  <rcc rId="1181" sId="1">
    <oc r="H103">
      <v>1.895</v>
    </oc>
    <nc r="H103"/>
  </rcc>
  <rcc rId="1182" sId="1">
    <oc r="G104">
      <v>1.1599999999999999</v>
    </oc>
    <nc r="G104"/>
  </rcc>
  <rcc rId="1183" sId="1">
    <oc r="E105">
      <v>2.1970000000000001</v>
    </oc>
    <nc r="E105"/>
  </rcc>
  <rcc rId="1184" sId="1">
    <oc r="G105">
      <v>124.479</v>
    </oc>
    <nc r="G105"/>
  </rcc>
  <rcc rId="1185" sId="1">
    <oc r="H105">
      <v>39.616999999999997</v>
    </oc>
    <nc r="H105"/>
  </rcc>
  <rcc rId="1186" sId="1">
    <oc r="H106">
      <v>12.314</v>
    </oc>
    <nc r="H106"/>
  </rcc>
  <rcc rId="1187" sId="1">
    <oc r="H107">
      <v>3.0579999999999998</v>
    </oc>
    <nc r="H107"/>
  </rcc>
  <rcc rId="1188" sId="1">
    <oc r="H108">
      <v>2.8380000000000001</v>
    </oc>
    <nc r="H108"/>
  </rcc>
  <rcc rId="1189" sId="1">
    <oc r="H109">
      <v>4.6390000000000002</v>
    </oc>
    <nc r="H109"/>
  </rcc>
  <rcc rId="1190" sId="1">
    <oc r="G110">
      <v>6.5119999999999996</v>
    </oc>
    <nc r="G110"/>
  </rcc>
  <rcc rId="1191" sId="1">
    <oc r="H110">
      <v>7.4509999999999996</v>
    </oc>
    <nc r="H110"/>
  </rcc>
  <rcc rId="1192" sId="1">
    <oc r="H111">
      <v>2.9159999999999999</v>
    </oc>
    <nc r="H111"/>
  </rcc>
  <rcc rId="1193" sId="1">
    <oc r="H112">
      <v>1.5309999999999999</v>
    </oc>
    <nc r="H112"/>
  </rcc>
  <rcc rId="1194" sId="1">
    <oc r="H113">
      <v>3.08</v>
    </oc>
    <nc r="H113"/>
  </rcc>
  <rcc rId="1195" sId="1">
    <oc r="F114">
      <v>3.254</v>
    </oc>
    <nc r="F114"/>
  </rcc>
  <rcc rId="1196" sId="1">
    <oc r="G114">
      <v>90.632000000000005</v>
    </oc>
    <nc r="G114"/>
  </rcc>
  <rcc rId="1197" sId="1">
    <oc r="H114">
      <v>66.938000000000002</v>
    </oc>
    <nc r="H114"/>
  </rcc>
  <rcc rId="1198" sId="1">
    <oc r="G115">
      <v>10.564</v>
    </oc>
    <nc r="G115"/>
  </rcc>
  <rcc rId="1199" sId="1">
    <oc r="H116">
      <v>3.516</v>
    </oc>
    <nc r="H116"/>
  </rcc>
  <rcc rId="1200" sId="1">
    <oc r="L114">
      <v>4.594E-3</v>
    </oc>
    <nc r="L114"/>
  </rcc>
  <rcc rId="1201" sId="1">
    <oc r="M114">
      <v>129251</v>
    </oc>
    <nc r="M114"/>
  </rcc>
  <rcc rId="1202" sId="1">
    <oc r="N114">
      <v>9.6530000000000005E-2</v>
    </oc>
    <nc r="N114"/>
  </rcc>
  <rcc rId="1203" sId="1">
    <oc r="M115">
      <v>1.549E-2</v>
    </oc>
    <nc r="M115"/>
  </rcc>
  <rcc rId="1204" sId="1">
    <oc r="N116">
      <v>5.1180000000000002E-3</v>
    </oc>
    <nc r="N116"/>
  </rcc>
  <rcv guid="{001A80F2-4A1F-4F95-949B-9B4E8BBD4BE3}" action="delete"/>
  <rdn rId="0" localSheetId="1" customView="1" name="Z_001A80F2_4A1F_4F95_949B_9B4E8BBD4BE3_.wvu.FilterData" hidden="1" oldHidden="1">
    <formula>'01.19'!$A$6:$N$116</formula>
    <oldFormula>'01.19'!$A$6:$N$69</oldFormula>
  </rdn>
  <rcv guid="{001A80F2-4A1F-4F95-949B-9B4E8BBD4BE3}" action="add"/>
  <rsnm rId="1206" sheetId="1" oldName="[01.19 Раскрытие об объеме фактического полезного отпуска электроэнергии и мощности январь 2019.xlsx]12.18" newName="[01.19 Раскрытие об объеме фактического полезного отпуска электроэнергии и мощности январь 2019.xlsx]01.19"/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7:A116" start="0" length="0">
    <dxf>
      <border>
        <left style="thin">
          <color indexed="64"/>
        </left>
      </border>
    </dxf>
  </rfmt>
  <rfmt sheetId="1" sqref="A7:N7" start="0" length="0">
    <dxf>
      <border>
        <top style="thin">
          <color indexed="64"/>
        </top>
      </border>
    </dxf>
  </rfmt>
  <rfmt sheetId="1" sqref="N7:N116" start="0" length="0">
    <dxf>
      <border>
        <right style="thin">
          <color indexed="64"/>
        </right>
      </border>
    </dxf>
  </rfmt>
  <rfmt sheetId="1" sqref="A116:N116" start="0" length="0">
    <dxf>
      <border>
        <bottom style="thin">
          <color indexed="64"/>
        </bottom>
      </border>
    </dxf>
  </rfmt>
  <rfmt sheetId="1" sqref="A7:N11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1207" sId="1" numFmtId="34">
    <oc r="M13">
      <v>1.4E-2</v>
    </oc>
    <nc r="M13"/>
  </rcc>
  <rfmt sheetId="1" sqref="A7" start="0" length="0">
    <dxf>
      <border>
        <left style="medium">
          <color indexed="64"/>
        </left>
      </border>
    </dxf>
  </rfmt>
  <rfmt sheetId="1" sqref="A7:N7" start="0" length="0">
    <dxf>
      <border>
        <top style="medium">
          <color indexed="64"/>
        </top>
      </border>
    </dxf>
  </rfmt>
  <rfmt sheetId="1" sqref="N7" start="0" length="0">
    <dxf>
      <border>
        <right style="medium">
          <color indexed="64"/>
        </right>
      </border>
    </dxf>
  </rfmt>
  <rfmt sheetId="1" sqref="A7:N7" start="0" length="0">
    <dxf>
      <border>
        <bottom style="medium">
          <color indexed="64"/>
        </bottom>
      </border>
    </dxf>
  </rfmt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6" sId="1">
    <nc r="G93">
      <v>88.77</v>
    </nc>
  </rcc>
  <rcc rId="417" sId="1">
    <nc r="H93">
      <v>93.366</v>
    </nc>
  </rcc>
  <rcc rId="418" sId="1">
    <nc r="H95">
      <v>4.7460000000000004</v>
    </nc>
  </rcc>
  <rcc rId="419" sId="1">
    <nc r="G94">
      <v>8.5299999999999994</v>
    </nc>
  </rcc>
  <rcc rId="420" sId="1">
    <nc r="H94">
      <v>1.847</v>
    </nc>
  </rcc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21" sId="1" eol="1" ref="A103:XFD103" action="insertRow"/>
  <rcc rId="422" sId="1">
    <nc r="C103" t="inlineStr">
      <is>
        <t>ООО "Горэлектросеть"</t>
      </is>
    </nc>
  </rcc>
  <rcc rId="423" sId="1" odxf="1" dxf="1">
    <nc r="B103" t="inlineStr">
      <is>
        <t>Кемеровская область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4" sId="1" odxf="1" dxf="1">
    <nc r="A103">
      <v>98</v>
    </nc>
    <n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N103" start="0" length="0">
    <dxf>
      <border>
        <right style="thin">
          <color indexed="64"/>
        </right>
      </border>
    </dxf>
  </rfmt>
  <rfmt sheetId="1" sqref="A103:N103" start="0" length="0">
    <dxf>
      <border>
        <bottom style="thin">
          <color indexed="64"/>
        </bottom>
      </border>
    </dxf>
  </rfmt>
  <rfmt sheetId="1" sqref="A103:N103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cc rId="425" sId="1">
    <nc r="G103">
      <v>3.33501</v>
    </nc>
  </rcc>
  <rrc rId="426" sId="1" eol="1" ref="A104:XFD104" action="insertRow"/>
  <rcc rId="427" sId="1">
    <nc r="C104" t="inlineStr">
      <is>
        <t>ООО "МЭО"</t>
      </is>
    </nc>
  </rcc>
  <rcc rId="428" sId="1">
    <nc r="G104">
      <v>1.1200000000000001</v>
    </nc>
  </rcc>
  <rcc rId="429" sId="1">
    <oc r="G98">
      <v>39.921999999999997</v>
    </oc>
    <nc r="G98">
      <f>39.922+2.30796</f>
    </nc>
  </rcc>
  <rcc rId="430" sId="1">
    <nc r="D97">
      <f>SUM(E97:H97)</f>
    </nc>
  </rcc>
  <rcc rId="431" sId="1">
    <nc r="D98">
      <f>SUM(E98:H98)</f>
    </nc>
  </rcc>
  <rcc rId="432" sId="1">
    <nc r="D99">
      <f>SUM(E99:H99)</f>
    </nc>
  </rcc>
  <rcc rId="433" sId="1">
    <nc r="D100">
      <f>SUM(E100:H100)</f>
    </nc>
  </rcc>
  <rcc rId="434" sId="1">
    <nc r="D101">
      <f>SUM(E101:H101)</f>
    </nc>
  </rcc>
  <rcc rId="435" sId="1">
    <nc r="D102">
      <f>SUM(E102:H102)</f>
    </nc>
  </rcc>
  <rcc rId="436" sId="1">
    <nc r="D103">
      <f>SUM(E103:H103)</f>
    </nc>
  </rcc>
  <rcc rId="437" sId="1" odxf="1" dxf="1">
    <nc r="D104">
      <f>SUM(E104:H104)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104" start="0" length="0">
    <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38" sId="1">
    <nc r="A104">
      <v>99</v>
    </nc>
  </rcc>
  <rcc rId="439" sId="1" odxf="1" dxf="1">
    <nc r="B104" t="inlineStr">
      <is>
        <t>Кемеровская область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N104" start="0" length="0">
    <dxf>
      <border>
        <right style="thin">
          <color indexed="64"/>
        </right>
      </border>
    </dxf>
  </rfmt>
  <rfmt sheetId="1" sqref="B104:N104" start="0" length="0">
    <dxf>
      <border>
        <bottom style="thin">
          <color indexed="64"/>
        </bottom>
      </border>
    </dxf>
  </rfmt>
  <rfmt sheetId="1" sqref="B104:N104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19" sId="1" numFmtId="34">
    <nc r="G28">
      <v>12.722</v>
    </nc>
  </rcc>
  <rcc rId="820" sId="1" numFmtId="34">
    <nc r="H28">
      <v>1.018</v>
    </nc>
  </rcc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0" sId="1">
    <oc r="C97" t="inlineStr">
      <is>
        <t>МСРК</t>
      </is>
    </oc>
    <nc r="C97" t="inlineStr">
      <is>
        <t>ПАО "МРСК Сибири"</t>
      </is>
    </nc>
  </rcc>
  <rcc rId="441" sId="1">
    <oc r="C98" t="inlineStr">
      <is>
        <t>КЭнК</t>
      </is>
    </oc>
    <nc r="C98" t="inlineStr">
      <is>
        <t>ООО "КЭнК"</t>
      </is>
    </nc>
  </rcc>
  <rcc rId="442" sId="1">
    <oc r="C101" t="inlineStr">
      <is>
        <t>электросетьсервис</t>
      </is>
    </oc>
    <nc r="C101" t="inlineStr">
      <is>
        <t>ООО "Электросетьсервис"</t>
      </is>
    </nc>
  </rcc>
  <rcc rId="443" sId="1">
    <oc r="C99" t="inlineStr">
      <is>
        <t>СКЭК</t>
      </is>
    </oc>
    <nc r="C99" t="inlineStr">
      <is>
        <t>ОАО "Северо-Кузбасская энергетическая компания"</t>
      </is>
    </nc>
  </rcc>
  <rcc rId="444" sId="1">
    <oc r="G100">
      <v>19.585000000000001</v>
    </oc>
    <nc r="G100">
      <f>19.585+3.33501</f>
    </nc>
  </rcc>
  <rrc rId="445" sId="1" ref="A103:XFD103" action="deleteRow">
    <rfmt sheetId="1" xfDxf="1" sqref="A103:XFD103" start="0" length="0">
      <dxf>
        <font>
          <color auto="1"/>
        </font>
      </dxf>
    </rfmt>
    <rcc rId="0" sId="1" dxf="1">
      <nc r="A103">
        <v>98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3" t="inlineStr">
        <is>
          <t>Кемеровская область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" t="inlineStr">
        <is>
          <t>ООО "Горэлектросеть"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3">
        <f>SUM(E103:H103)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03">
        <v>3.33501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446" sId="1">
    <oc r="A103">
      <v>99</v>
    </oc>
    <nc r="A103">
      <v>98</v>
    </nc>
  </rcc>
  <rcc rId="447" sId="1">
    <oc r="C100" t="inlineStr">
      <is>
        <t>ГЭС</t>
      </is>
    </oc>
    <nc r="C100" t="inlineStr">
      <is>
        <t>ООО "Горэлектросеть"</t>
      </is>
    </nc>
  </rcc>
  <rcv guid="{F755079D-780C-46DA-88FC-097E32E46902}" action="delete"/>
  <rdn rId="0" localSheetId="1" customView="1" name="Z_F755079D_780C_46DA_88FC_097E32E46902_.wvu.FilterData" hidden="1" oldHidden="1">
    <formula>'10.18'!$A$6:$N$102</formula>
    <oldFormula>'10.18'!$A$6:$N$96</oldFormula>
  </rdn>
  <rcv guid="{F755079D-780C-46DA-88FC-097E32E46902}" action="add"/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9" sId="1">
    <oc r="C102" t="inlineStr">
      <is>
        <t>трск</t>
      </is>
    </oc>
    <nc r="C102" t="inlineStr">
      <is>
        <t>МУП "ТРСК"</t>
      </is>
    </nc>
  </rcc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0" sId="1" numFmtId="34">
    <nc r="G37">
      <v>1.4610000000000001</v>
    </nc>
  </rcc>
  <rcc rId="451" sId="1" numFmtId="34">
    <nc r="H39">
      <v>8.8510000000000009</v>
    </nc>
  </rcc>
  <rcc rId="452" sId="1" numFmtId="34">
    <nc r="H37">
      <v>19.001999999999999</v>
    </nc>
  </rcc>
  <rcc rId="453" sId="1" numFmtId="34">
    <nc r="H38">
      <v>6.6050000000000004</v>
    </nc>
  </rcc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4" sId="1" numFmtId="34">
    <nc r="E27">
      <v>0.86099999999999999</v>
    </nc>
  </rcc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5" sId="1" numFmtId="34">
    <nc r="G26">
      <v>1.63</v>
    </nc>
  </rcc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6" sId="1" numFmtId="34">
    <oc r="H24">
      <v>1.163</v>
    </oc>
    <nc r="H24">
      <f>1.163+3.355</f>
    </nc>
  </rcc>
  <rcc rId="457" sId="1">
    <oc r="D23">
      <f>SUM(E23:I23)</f>
    </oc>
    <nc r="D23">
      <f>SUM(E23:I23)</f>
    </nc>
  </rcc>
</revisions>
</file>

<file path=xl/revisions/revisionLog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8" sId="1" numFmtId="34">
    <nc r="H8">
      <v>1.6319999999999999</v>
    </nc>
  </rcc>
</revisions>
</file>

<file path=xl/revisions/revisionLog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9" sId="1" numFmtId="34">
    <nc r="H11">
      <v>0.65</v>
    </nc>
  </rcc>
</revisions>
</file>

<file path=xl/revisions/revisionLog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0" sId="1" numFmtId="34">
    <oc r="G8">
      <v>0.68700000000000006</v>
    </oc>
    <nc r="G8">
      <v>6.87</v>
    </nc>
  </rcc>
  <rcc rId="461" sId="1" numFmtId="34">
    <oc r="G10">
      <v>6.2E-2</v>
    </oc>
    <nc r="G10">
      <v>0.62</v>
    </nc>
  </rcc>
</revisions>
</file>

<file path=xl/revisions/revisionLog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2" sId="1" numFmtId="4">
    <oc r="G12">
      <v>1.1571E-2</v>
    </oc>
    <nc r="G12">
      <v>11.571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21" sId="1" numFmtId="34">
    <nc r="G37">
      <v>1.2789999999999999</v>
    </nc>
  </rcc>
  <rcc rId="822" sId="1" numFmtId="34">
    <nc r="H37">
      <v>18.48</v>
    </nc>
  </rcc>
  <rcc rId="823" sId="1" numFmtId="34">
    <nc r="H39">
      <v>5.7160000000000002</v>
    </nc>
  </rcc>
  <rcc rId="824" sId="1" numFmtId="34">
    <nc r="H38">
      <v>5.6970000000000001</v>
    </nc>
  </rcc>
  <rcc rId="825" sId="1">
    <nc r="H40" t="inlineStr">
      <is>
        <t>-</t>
      </is>
    </nc>
  </rcc>
</revisions>
</file>

<file path=xl/revisions/revisionLog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3" sId="1" numFmtId="34">
    <nc r="G41">
      <v>1201.617</v>
    </nc>
  </rcc>
  <rcc rId="464" sId="1">
    <oc r="D40">
      <f>SUM(E40:I40)</f>
    </oc>
    <nc r="D40">
      <f>SUM(E40:I40)</f>
    </nc>
  </rcc>
  <rcc rId="465" sId="1" numFmtId="34">
    <oc r="D41">
      <f>SUM(E41:I41)</f>
    </oc>
    <nc r="D41">
      <f>SUM(E41:I41)</f>
    </nc>
  </rcc>
  <rcc rId="466" sId="1" numFmtId="34">
    <nc r="H41">
      <v>6024.5379999999996</v>
    </nc>
  </rcc>
</revisions>
</file>

<file path=xl/revisions/revisionLog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67" sId="1" eol="1" ref="A104:XFD104" action="insertRow"/>
  <rcc rId="468" sId="1" odxf="1" dxf="1">
    <nc r="A104">
      <v>99</v>
    </nc>
    <n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B10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10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10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10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10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10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10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10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10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10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10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0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10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69" sId="1">
    <nc r="B104" t="inlineStr">
      <is>
        <t>Тюменская область</t>
      </is>
    </nc>
  </rcc>
  <rcc rId="470" sId="1">
    <nc r="D104">
      <f>SUM(E104:H104)</f>
    </nc>
  </rcc>
  <rcc rId="471" sId="1">
    <nc r="H104">
      <v>90.378</v>
    </nc>
  </rcc>
  <rcc rId="472" sId="1">
    <nc r="G104">
      <v>100.59399999999999</v>
    </nc>
  </rcc>
</revisions>
</file>

<file path=xl/revisions/revisionLog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3" sId="1">
    <nc r="G69">
      <v>3.1560000000000001</v>
    </nc>
  </rcc>
  <rcc rId="474" sId="1">
    <nc r="H69">
      <v>1.081</v>
    </nc>
  </rcc>
  <rcc rId="475" sId="1">
    <nc r="G70">
      <v>2.206</v>
    </nc>
  </rcc>
  <rcc rId="476" sId="1">
    <nc r="H70">
      <v>0.153</v>
    </nc>
  </rcc>
  <rcc rId="477" sId="1">
    <nc r="E71">
      <v>2.8530000000000002</v>
    </nc>
  </rcc>
  <rcc rId="478" sId="1">
    <nc r="G71">
      <v>7.8540000000000001</v>
    </nc>
  </rcc>
  <rcc rId="479" sId="1">
    <nc r="H71">
      <v>39.146999999999998</v>
    </nc>
  </rcc>
  <rcc rId="480" sId="1">
    <nc r="I71">
      <v>3.8929999999999998</v>
    </nc>
  </rcc>
  <rcc rId="481" sId="1">
    <nc r="G72">
      <v>2.004</v>
    </nc>
  </rcc>
  <rcc rId="482" sId="1">
    <nc r="H72">
      <v>4.0599999999999996</v>
    </nc>
  </rcc>
  <rcc rId="483" sId="1">
    <nc r="G73">
      <v>105.708</v>
    </nc>
  </rcc>
  <rcc rId="484" sId="1">
    <nc r="H73">
      <v>104.059</v>
    </nc>
  </rcc>
  <rcc rId="485" sId="1">
    <nc r="G74">
      <v>8.2539999999999996</v>
    </nc>
  </rcc>
  <rcc rId="486" sId="1">
    <nc r="H74">
      <v>1.885</v>
    </nc>
  </rcc>
  <rcc rId="487" sId="1">
    <nc r="E75">
      <v>2.6349999999999998</v>
    </nc>
  </rcc>
  <rcc rId="488" sId="1">
    <nc r="H76">
      <v>4.1000000000000002E-2</v>
    </nc>
  </rcc>
  <rcc rId="489" sId="1">
    <nc r="G77">
      <v>1.617</v>
    </nc>
  </rcc>
  <rcc rId="490" sId="1">
    <nc r="H77">
      <v>1.65</v>
    </nc>
  </rcc>
  <rcc rId="491" sId="1">
    <nc r="E78">
      <v>1.857</v>
    </nc>
  </rcc>
  <rcc rId="492" sId="1">
    <nc r="H79">
      <v>1.97</v>
    </nc>
  </rcc>
  <rcc rId="493" sId="1">
    <nc r="G80">
      <v>1.421</v>
    </nc>
  </rcc>
  <rcc rId="494" sId="1">
    <nc r="H80">
      <v>0.15</v>
    </nc>
  </rcc>
  <rcc rId="495" sId="1">
    <nc r="G81">
      <v>6.9819999999999993</v>
    </nc>
  </rcc>
  <rcc rId="496" sId="1" numFmtId="4">
    <nc r="H81">
      <v>6</v>
    </nc>
  </rcc>
  <rcc rId="497" sId="1">
    <nc r="G82">
      <v>147.90799999999999</v>
    </nc>
  </rcc>
  <rcc rId="498" sId="1">
    <nc r="H82">
      <v>0.88100000000000001</v>
    </nc>
  </rcc>
  <rcc rId="499" sId="1">
    <nc r="G83">
      <v>0.29899999999999999</v>
    </nc>
  </rcc>
  <rcc rId="500" sId="1">
    <nc r="H83">
      <v>0.182</v>
    </nc>
  </rcc>
  <rcc rId="501" sId="1">
    <nc r="H84">
      <v>5.9850000000000003</v>
    </nc>
  </rcc>
  <rcc rId="502" sId="1" numFmtId="4">
    <nc r="H85">
      <v>1</v>
    </nc>
  </rcc>
  <rcc rId="503" sId="1">
    <nc r="E86">
      <v>5.1950000000000003</v>
    </nc>
  </rcc>
  <rcc rId="504" sId="1">
    <nc r="H87">
      <v>1.3859999999999999</v>
    </nc>
  </rcc>
  <rcc rId="505" sId="1">
    <nc r="H88">
      <v>2.9</v>
    </nc>
  </rcc>
  <rcc rId="506" sId="1">
    <nc r="G89">
      <v>48.872</v>
    </nc>
  </rcc>
</revisions>
</file>

<file path=xl/revisions/revisionLog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507" sId="1" ref="A105:XFD105" action="insertRow"/>
  <rrc rId="508" sId="1" ref="A105:XFD105" action="insertRow"/>
  <rcc rId="509" sId="1" odxf="1" dxf="1">
    <nc r="A105">
      <v>100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B10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10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10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10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10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10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10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10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10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10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10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0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10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10" sId="1">
    <nc r="B105" t="inlineStr">
      <is>
        <t>Ярославская область</t>
      </is>
    </nc>
  </rcc>
  <rfmt sheetId="1" xfDxf="1" sqref="G105" start="0" length="0">
    <dxf>
      <font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dn rId="0" localSheetId="1" customView="1" name="Z_C0CF3ACC_3AE9_4409_B990_CE55F540B641_.wvu.FilterData" hidden="1" oldHidden="1">
    <formula>'10.18'!$A$6:$N$103</formula>
  </rdn>
  <rcv guid="{C0CF3ACC-3AE9-4409-B990-CE55F540B641}" action="add"/>
</revisions>
</file>

<file path=xl/revisions/revisionLog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2" sId="1">
    <oc r="G69">
      <v>3.1560000000000001</v>
    </oc>
    <nc r="G69">
      <v>3.198</v>
    </nc>
  </rcc>
  <rcc rId="513" sId="1">
    <oc r="G70">
      <v>2.206</v>
    </oc>
    <nc r="G70">
      <v>2.33</v>
    </nc>
  </rcc>
  <rcc rId="514" sId="1">
    <oc r="E71">
      <v>2.8530000000000002</v>
    </oc>
    <nc r="E71">
      <v>2.6259999999999999</v>
    </nc>
  </rcc>
  <rcc rId="515" sId="1">
    <oc r="G71">
      <v>7.8540000000000001</v>
    </oc>
    <nc r="G71">
      <v>8.3290000000000006</v>
    </nc>
  </rcc>
  <rcc rId="516" sId="1">
    <oc r="H71">
      <v>39.146999999999998</v>
    </oc>
    <nc r="H71">
      <v>50.506999999999998</v>
    </nc>
  </rcc>
  <rcc rId="517" sId="1">
    <oc r="I71">
      <v>3.8929999999999998</v>
    </oc>
    <nc r="I71">
      <v>3.5310000000000001</v>
    </nc>
  </rcc>
  <rcc rId="518" sId="1">
    <oc r="G72">
      <v>2.004</v>
    </oc>
    <nc r="G72">
      <v>2.0230000000000001</v>
    </nc>
  </rcc>
  <rcc rId="519" sId="1">
    <oc r="G73">
      <v>105.708</v>
    </oc>
    <nc r="G73">
      <v>94.646000000000001</v>
    </nc>
  </rcc>
  <rcc rId="520" sId="1">
    <oc r="H73">
      <v>104.059</v>
    </oc>
    <nc r="H73">
      <v>100.53899999999999</v>
    </nc>
  </rcc>
  <rcc rId="521" sId="1">
    <oc r="G74">
      <v>8.2539999999999996</v>
    </oc>
    <nc r="G74">
      <v>8.3490000000000002</v>
    </nc>
  </rcc>
  <rcc rId="522" sId="1">
    <oc r="H74">
      <v>1.885</v>
    </oc>
    <nc r="H74">
      <v>2.367</v>
    </nc>
  </rcc>
  <rcc rId="523" sId="1">
    <oc r="E75">
      <v>2.6349999999999998</v>
    </oc>
    <nc r="E75">
      <v>2.6709999999999998</v>
    </nc>
  </rcc>
  <rcc rId="524" sId="1">
    <oc r="G77">
      <v>1.617</v>
    </oc>
    <nc r="G77">
      <v>1.75</v>
    </nc>
  </rcc>
  <rcc rId="525" sId="1">
    <oc r="H77">
      <v>1.65</v>
    </oc>
    <nc r="H77">
      <v>1.7490000000000001</v>
    </nc>
  </rcc>
  <rcc rId="526" sId="1">
    <oc r="E78">
      <v>1.857</v>
    </oc>
    <nc r="E78">
      <v>1.8009999999999999</v>
    </nc>
  </rcc>
  <rcc rId="527" sId="1">
    <oc r="H79">
      <v>1.97</v>
    </oc>
    <nc r="H79">
      <v>2.0539999999999998</v>
    </nc>
  </rcc>
  <rcc rId="528" sId="1">
    <oc r="G80">
      <v>1.421</v>
    </oc>
    <nc r="G80">
      <v>1.702</v>
    </nc>
  </rcc>
  <rcc rId="529" sId="1">
    <oc r="G81">
      <v>6.9819999999999993</v>
    </oc>
    <nc r="G81">
      <v>7.92</v>
    </nc>
  </rcc>
  <rcc rId="530" sId="1">
    <oc r="G82">
      <v>147.90799999999999</v>
    </oc>
    <nc r="G82">
      <v>164.899</v>
    </nc>
  </rcc>
  <rcc rId="531" sId="1">
    <oc r="H82">
      <v>0.88100000000000001</v>
    </oc>
    <nc r="H82">
      <v>0.88400000000000001</v>
    </nc>
  </rcc>
  <rcc rId="532" sId="1">
    <oc r="H83">
      <v>0.182</v>
    </oc>
    <nc r="H83">
      <v>2.1390000000000002</v>
    </nc>
  </rcc>
  <rcc rId="533" sId="1">
    <oc r="H84">
      <v>5.9850000000000003</v>
    </oc>
    <nc r="H84">
      <v>5.9169999999999998</v>
    </nc>
  </rcc>
  <rcc rId="534" sId="1">
    <oc r="E86">
      <v>5.1950000000000003</v>
    </oc>
    <nc r="E86">
      <v>4.7830000000000004</v>
    </nc>
  </rcc>
  <rcc rId="535" sId="1">
    <oc r="H87">
      <v>1.3859999999999999</v>
    </oc>
    <nc r="H87">
      <v>1.2110000000000001</v>
    </nc>
  </rcc>
  <rcc rId="536" sId="1">
    <oc r="H88">
      <v>2.9</v>
    </oc>
    <nc r="H88">
      <v>2.512</v>
    </nc>
  </rcc>
  <rcc rId="537" sId="1">
    <oc r="G89">
      <v>48.872</v>
    </oc>
    <nc r="G89">
      <v>52.584000000000003</v>
    </nc>
  </rcc>
</revisions>
</file>

<file path=xl/revisions/revisionLog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8" sId="1" numFmtId="34">
    <nc r="G7">
      <v>2.0009999999999999</v>
    </nc>
  </rcc>
  <rcc rId="539" sId="1" numFmtId="34">
    <nc r="H7">
      <v>8.9019999999999992</v>
    </nc>
  </rcc>
  <rcc rId="540" sId="1">
    <nc r="G19">
      <v>12.132999999999999</v>
    </nc>
  </rcc>
  <rcc rId="541" sId="1" numFmtId="34">
    <nc r="H19">
      <v>11.747999999999999</v>
    </nc>
  </rcc>
</revisions>
</file>

<file path=xl/revisions/revisionLog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53:A68" start="0" length="0">
    <dxf>
      <border>
        <left style="thin">
          <color indexed="64"/>
        </left>
      </border>
    </dxf>
  </rfmt>
  <rfmt sheetId="1" sqref="A53:I53" start="0" length="0">
    <dxf>
      <border>
        <top style="thin">
          <color indexed="64"/>
        </top>
      </border>
    </dxf>
  </rfmt>
  <rfmt sheetId="1" sqref="I53:I68" start="0" length="0">
    <dxf>
      <border>
        <right style="thin">
          <color indexed="64"/>
        </right>
      </border>
    </dxf>
  </rfmt>
  <rfmt sheetId="1" sqref="A68:I68" start="0" length="0">
    <dxf>
      <border>
        <bottom style="thin">
          <color indexed="64"/>
        </bottom>
      </border>
    </dxf>
  </rfmt>
  <rfmt sheetId="1" sqref="A53:A68" start="0" length="0">
    <dxf>
      <border>
        <left style="medium">
          <color indexed="64"/>
        </left>
      </border>
    </dxf>
  </rfmt>
  <rfmt sheetId="1" sqref="A53:I53" start="0" length="0">
    <dxf>
      <border>
        <top style="medium">
          <color indexed="64"/>
        </top>
      </border>
    </dxf>
  </rfmt>
  <rfmt sheetId="1" sqref="I53:I68" start="0" length="0">
    <dxf>
      <border>
        <right style="medium">
          <color indexed="64"/>
        </right>
      </border>
    </dxf>
  </rfmt>
  <rfmt sheetId="1" sqref="A68:I68" start="0" length="0">
    <dxf>
      <border>
        <bottom style="medium">
          <color indexed="64"/>
        </bottom>
      </border>
    </dxf>
  </rfmt>
  <rfmt sheetId="1" sqref="A15:I15" start="0" length="0">
    <dxf>
      <border>
        <bottom style="medium">
          <color indexed="64"/>
        </bottom>
      </border>
    </dxf>
  </rfmt>
  <rfmt sheetId="1" sqref="A36:I36" start="0" length="0">
    <dxf>
      <border>
        <bottom style="medium">
          <color indexed="64"/>
        </bottom>
      </border>
    </dxf>
  </rfmt>
  <rfmt sheetId="1" sqref="A40:I40" start="0" length="0">
    <dxf>
      <border>
        <bottom style="medium">
          <color indexed="64"/>
        </bottom>
      </border>
    </dxf>
  </rfmt>
  <rfmt sheetId="1" sqref="A41:I41" start="0" length="0">
    <dxf>
      <border>
        <bottom style="medium">
          <color indexed="64"/>
        </bottom>
      </border>
    </dxf>
  </rfmt>
</revisions>
</file>

<file path=xl/revisions/revisionLog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42" sId="1" odxf="1" dxf="1">
    <nc r="A106">
      <v>101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3" sId="1" odxf="1" dxf="1">
    <nc r="B106" t="inlineStr">
      <is>
        <t>Ярославская область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C10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10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10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10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10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10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10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10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10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10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0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10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44" sId="1" odxf="1" dxf="1">
    <nc r="A107">
      <v>102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5" sId="1" odxf="1" dxf="1">
    <nc r="B107" t="inlineStr">
      <is>
        <t>Ярославская область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C10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10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10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10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10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10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10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10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10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10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0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10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46" sId="1" odxf="1" dxf="1">
    <nc r="A108">
      <v>103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7" sId="1" odxf="1" dxf="1">
    <nc r="B108" t="inlineStr">
      <is>
        <t>Ярославская область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C10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10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10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10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10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10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10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10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10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10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0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10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48" sId="1" odxf="1" dxf="1">
    <nc r="A109">
      <v>104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9" sId="1" odxf="1" dxf="1">
    <nc r="B109" t="inlineStr">
      <is>
        <t>Ярославская область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C10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10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10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10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10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10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10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10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10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10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0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10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50" sId="1">
    <nc r="C105" t="inlineStr">
      <is>
        <t xml:space="preserve"> ПАО "МРСК Центр" - "Ярэнерго"</t>
      </is>
    </nc>
  </rcc>
  <rcc rId="551" sId="1">
    <nc r="C106" t="inlineStr">
      <is>
        <t>АО "Ярославская электросетевая компания"</t>
      </is>
    </nc>
  </rcc>
  <rcc rId="552" sId="1" odxf="1" dxf="1">
    <nc r="C107" t="inlineStr">
      <is>
        <t xml:space="preserve">
ОАО "Гаврилов-Ямский Льнокомбинат"</t>
      </is>
    </nc>
    <ndxf>
      <alignment vertical="top" wrapText="1" readingOrder="0"/>
    </ndxf>
  </rcc>
  <rcc rId="553" sId="1">
    <nc r="C108" t="inlineStr">
      <is>
        <t>ОАО "Рыбинсккабель"</t>
      </is>
    </nc>
  </rcc>
  <rcc rId="554" sId="1">
    <nc r="C109" t="inlineStr">
      <is>
        <t>МУП "Горэлектросеть", г.Тутаев</t>
      </is>
    </nc>
  </rcc>
  <rcc rId="555" sId="1">
    <nc r="F105">
      <v>4.75</v>
    </nc>
  </rcc>
  <rcc rId="556" sId="1">
    <nc r="G105">
      <v>112.998</v>
    </nc>
  </rcc>
  <rcc rId="557" sId="1">
    <nc r="H105">
      <v>97.822999999999993</v>
    </nc>
  </rcc>
  <rcc rId="558" sId="1">
    <nc r="G106">
      <v>19.260999999999999</v>
    </nc>
  </rcc>
  <rcc rId="559" sId="1" xfDxf="1" dxf="1">
    <nc r="G107">
      <v>8.1790000000000003</v>
    </nc>
    <ndxf>
      <font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0" sId="1" xfDxf="1" dxf="1">
    <nc r="G108">
      <v>3.718</v>
    </nc>
    <ndxf>
      <font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1" sId="1" xfDxf="1" dxf="1">
    <nc r="H109">
      <v>5.4459999999999997</v>
    </nc>
    <ndxf>
      <font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v guid="{C0CF3ACC-3AE9-4409-B990-CE55F540B641}" action="delete"/>
  <rdn rId="0" localSheetId="1" customView="1" name="Z_C0CF3ACC_3AE9_4409_B990_CE55F540B641_.wvu.FilterData" hidden="1" oldHidden="1">
    <formula>'10.18'!$A$6:$N$105</formula>
    <oldFormula>'10.18'!$A$6:$N$103</oldFormula>
  </rdn>
  <rcv guid="{C0CF3ACC-3AE9-4409-B990-CE55F540B641}" action="add"/>
</revisions>
</file>

<file path=xl/revisions/revisionLog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3" sId="1">
    <oc r="M95" t="inlineStr">
      <is>
        <t>кэнк</t>
      </is>
    </oc>
    <nc r="M95"/>
  </rcc>
  <rcc rId="564" sId="1" numFmtId="34">
    <oc r="M12">
      <v>1.2999999999999999E-2</v>
    </oc>
    <nc r="M12"/>
  </rcc>
  <rcc rId="565" sId="1">
    <oc r="C107" t="inlineStr">
      <is>
        <t xml:space="preserve">
ОАО "Гаврилов-Ямский Льнокомбинат"</t>
      </is>
    </oc>
    <nc r="C107" t="inlineStr">
      <is>
        <t>ОАО "Гаврилов-Ямский Льнокомбинат"</t>
      </is>
    </nc>
  </rcc>
  <rfmt sheetId="1" sqref="B105:B109" start="0" length="0">
    <dxf>
      <border>
        <left style="medium">
          <color indexed="64"/>
        </left>
      </border>
    </dxf>
  </rfmt>
  <rfmt sheetId="1" sqref="B105:N105" start="0" length="0">
    <dxf>
      <border>
        <top style="medium">
          <color indexed="64"/>
        </top>
      </border>
    </dxf>
  </rfmt>
  <rfmt sheetId="1" sqref="N105:N109" start="0" length="0">
    <dxf>
      <border>
        <right style="medium">
          <color indexed="64"/>
        </right>
      </border>
    </dxf>
  </rfmt>
  <rfmt sheetId="1" sqref="B109:N109" start="0" length="0">
    <dxf>
      <border>
        <bottom style="medium">
          <color indexed="64"/>
        </bottom>
      </border>
    </dxf>
  </rfmt>
  <rfmt sheetId="1" sqref="B96:N96" start="0" length="0">
    <dxf>
      <border>
        <bottom style="medium">
          <color indexed="64"/>
        </bottom>
      </border>
    </dxf>
  </rfmt>
  <rfmt sheetId="1" sqref="B104" start="0" length="0">
    <dxf>
      <border>
        <left style="medium">
          <color indexed="64"/>
        </left>
      </border>
    </dxf>
  </rfmt>
  <rfmt sheetId="1" sqref="B104:N104" start="0" length="0">
    <dxf>
      <border>
        <top style="medium">
          <color indexed="64"/>
        </top>
      </border>
    </dxf>
  </rfmt>
  <rfmt sheetId="1" sqref="N104" start="0" length="0">
    <dxf>
      <border>
        <right style="medium">
          <color indexed="64"/>
        </right>
      </border>
    </dxf>
  </rfmt>
  <rsnm rId="566" sheetId="1" oldName="[11.18 Раскрытие об объеме фактического полезного отпуска электроэнергии и мощности ноябрь2018.xlsx]10.18" newName="[11.18 Раскрытие об объеме фактического полезного отпуска электроэнергии и мощности ноябрь2018.xlsx]11.18"/>
</revisions>
</file>

<file path=xl/revisions/revisionLog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7" sId="1">
    <oc r="G105">
      <v>112.998</v>
    </oc>
    <nc r="G105">
      <v>124.895</v>
    </nc>
  </rcc>
  <rrc rId="568" sId="1" ref="A107:XFD107" action="deleteRow">
    <rfmt sheetId="1" xfDxf="1" sqref="A107:XFD107" start="0" length="0">
      <dxf>
        <font>
          <color auto="1"/>
        </font>
      </dxf>
    </rfmt>
    <rcc rId="0" sId="1" dxf="1">
      <nc r="A107">
        <v>102</v>
      </nc>
      <ndxf>
        <alignment horizontal="center" vertical="top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07" t="inlineStr">
        <is>
          <t>Ярославская область</t>
        </is>
      </nc>
      <n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" t="inlineStr">
        <is>
          <t>ОАО "Гаврилов-Ямский Льнокомбинат"</t>
        </is>
      </nc>
      <ndxf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07">
        <v>8.1790000000000003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7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9" sId="1" ref="A107:XFD107" action="deleteRow">
    <rfmt sheetId="1" xfDxf="1" sqref="A107:XFD107" start="0" length="0">
      <dxf>
        <font>
          <color auto="1"/>
        </font>
      </dxf>
    </rfmt>
    <rcc rId="0" sId="1" dxf="1">
      <nc r="A107">
        <v>103</v>
      </nc>
      <ndxf>
        <alignment horizontal="center" vertical="top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07" t="inlineStr">
        <is>
          <t>Ярославская область</t>
        </is>
      </nc>
      <n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" t="inlineStr">
        <is>
          <t>ОАО "Рыбинсккабель"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07">
        <v>3.718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7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26" sId="1">
    <nc r="E36">
      <v>2.4580000000000002</v>
    </nc>
  </rcc>
  <rcc rId="827" sId="1" numFmtId="34">
    <nc r="H36">
      <v>43.58</v>
    </nc>
  </rcc>
  <rcc rId="828" sId="1" numFmtId="34">
    <nc r="H31">
      <v>1.2170000000000001</v>
    </nc>
  </rcc>
  <rcc rId="829" sId="1" numFmtId="34">
    <nc r="H29">
      <v>26.890999999999998</v>
    </nc>
  </rcc>
  <rcc rId="830" sId="1" numFmtId="34">
    <nc r="G29">
      <v>83.494</v>
    </nc>
  </rcc>
  <rcc rId="831" sId="1" numFmtId="34">
    <nc r="G30">
      <v>1.806</v>
    </nc>
  </rcc>
  <rcc rId="832" sId="1" numFmtId="34">
    <nc r="H34">
      <v>1.857</v>
    </nc>
  </rcc>
  <rcc rId="833" sId="1" numFmtId="34">
    <nc r="G34">
      <v>3.17</v>
    </nc>
  </rcc>
  <rcc rId="834" sId="1" numFmtId="34">
    <nc r="G32">
      <v>7.4420000000000002</v>
    </nc>
  </rcc>
  <rcc rId="835" sId="1" numFmtId="34">
    <nc r="H32">
      <v>2.5099999999999998</v>
    </nc>
  </rcc>
  <rcc rId="836" sId="1" numFmtId="34">
    <nc r="G36">
      <f>151.084-20.972</f>
    </nc>
  </rcc>
  <rcc rId="837" sId="1" numFmtId="34">
    <oc r="G36">
      <f>151.084-20.972</f>
    </oc>
    <nc r="G36">
      <v>130.11199999999999</v>
    </nc>
  </rcc>
</revisions>
</file>

<file path=xl/revisions/revisionLog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570" sId="1" ref="A105:XFD105" action="insertRow"/>
  <rrc rId="571" sId="1" ref="A105:XFD105" action="insertRow"/>
  <rrc rId="572" sId="1" ref="A105:XFD105" action="insertRow"/>
  <rrc rId="573" sId="1" ref="A105:XFD105" action="insertRow"/>
  <rrc rId="574" sId="1" ref="A105:XFD105" action="insertRow"/>
  <rrc rId="575" sId="1" ref="A105:XFD107" action="insertRow"/>
  <rcc rId="576" sId="1" odxf="1" dxf="1">
    <nc r="A105">
      <v>100</v>
    </nc>
    <odxf>
      <border outline="0">
        <right/>
      </border>
    </odxf>
    <ndxf>
      <border outline="0">
        <right style="thin">
          <color indexed="64"/>
        </right>
      </border>
    </ndxf>
  </rcc>
  <rcc rId="577" sId="1">
    <nc r="A106">
      <v>101</v>
    </nc>
  </rcc>
  <rcc rId="578" sId="1" odxf="1" dxf="1">
    <nc r="A107">
      <v>102</v>
    </nc>
    <odxf>
      <border outline="0">
        <right/>
      </border>
    </odxf>
    <ndxf>
      <border outline="0">
        <right style="thin">
          <color indexed="64"/>
        </right>
      </border>
    </ndxf>
  </rcc>
  <rcc rId="579" sId="1">
    <nc r="A108">
      <v>103</v>
    </nc>
  </rcc>
  <rcc rId="580" sId="1" odxf="1" dxf="1">
    <nc r="A109">
      <v>104</v>
    </nc>
    <odxf>
      <border outline="0">
        <right/>
      </border>
    </odxf>
    <ndxf>
      <border outline="0">
        <right style="thin">
          <color indexed="64"/>
        </right>
      </border>
    </ndxf>
  </rcc>
  <rcc rId="581" sId="1">
    <nc r="A110">
      <v>105</v>
    </nc>
  </rcc>
  <rcc rId="582" sId="1" odxf="1" dxf="1">
    <nc r="A111">
      <v>106</v>
    </nc>
    <odxf>
      <border outline="0">
        <right/>
      </border>
    </odxf>
    <ndxf>
      <border outline="0">
        <right style="thin">
          <color indexed="64"/>
        </right>
      </border>
    </ndxf>
  </rcc>
  <rcc rId="583" sId="1">
    <nc r="A112">
      <v>107</v>
    </nc>
  </rcc>
  <rcc rId="584" sId="1" odxf="1" dxf="1">
    <oc r="A113">
      <v>100</v>
    </oc>
    <nc r="A113">
      <v>108</v>
    </nc>
    <odxf>
      <border outline="0">
        <right/>
      </border>
    </odxf>
    <ndxf>
      <border outline="0">
        <right style="thin">
          <color indexed="64"/>
        </right>
      </border>
    </ndxf>
  </rcc>
  <rcc rId="585" sId="1">
    <oc r="A114">
      <v>101</v>
    </oc>
    <nc r="A114">
      <v>109</v>
    </nc>
  </rcc>
  <rcc rId="586" sId="1" odxf="1" dxf="1">
    <oc r="A115">
      <v>104</v>
    </oc>
    <nc r="A115">
      <v>110</v>
    </nc>
    <odxf>
      <border outline="0">
        <right/>
      </border>
    </odxf>
    <ndxf>
      <border outline="0">
        <right style="thin">
          <color indexed="64"/>
        </right>
      </border>
    </ndxf>
  </rcc>
  <rcc rId="587" sId="1" odxf="1" dxf="1">
    <nc r="B105" t="inlineStr">
      <is>
        <t>Тюменская область</t>
      </is>
    </nc>
    <odxf>
      <border outline="0">
        <bottom/>
      </border>
    </odxf>
    <ndxf>
      <border outline="0">
        <bottom style="medium">
          <color indexed="64"/>
        </bottom>
      </border>
    </ndxf>
  </rcc>
  <rcc rId="588" sId="1" odxf="1" dxf="1">
    <nc r="B106" t="inlineStr">
      <is>
        <t>Тюменская область</t>
      </is>
    </nc>
    <odxf>
      <border outline="0">
        <bottom/>
      </border>
    </odxf>
    <ndxf>
      <border outline="0">
        <bottom style="medium">
          <color indexed="64"/>
        </bottom>
      </border>
    </ndxf>
  </rcc>
  <rcc rId="589" sId="1" odxf="1" dxf="1">
    <nc r="B107" t="inlineStr">
      <is>
        <t>Тюменская область</t>
      </is>
    </nc>
    <odxf>
      <border outline="0">
        <bottom/>
      </border>
    </odxf>
    <ndxf>
      <border outline="0">
        <bottom style="medium">
          <color indexed="64"/>
        </bottom>
      </border>
    </ndxf>
  </rcc>
  <rcc rId="590" sId="1" odxf="1" dxf="1">
    <nc r="B108" t="inlineStr">
      <is>
        <t>Тюменская область</t>
      </is>
    </nc>
    <odxf>
      <border outline="0">
        <bottom/>
      </border>
    </odxf>
    <ndxf>
      <border outline="0">
        <bottom style="medium">
          <color indexed="64"/>
        </bottom>
      </border>
    </ndxf>
  </rcc>
  <rcc rId="591" sId="1" odxf="1" dxf="1">
    <nc r="B109" t="inlineStr">
      <is>
        <t>Тюменская область</t>
      </is>
    </nc>
    <odxf>
      <border outline="0">
        <bottom/>
      </border>
    </odxf>
    <ndxf>
      <border outline="0">
        <bottom style="medium">
          <color indexed="64"/>
        </bottom>
      </border>
    </ndxf>
  </rcc>
  <rcc rId="592" sId="1" odxf="1" dxf="1">
    <nc r="B110" t="inlineStr">
      <is>
        <t>Тюменская область</t>
      </is>
    </nc>
    <odxf>
      <border outline="0">
        <bottom/>
      </border>
    </odxf>
    <ndxf>
      <border outline="0">
        <bottom style="medium">
          <color indexed="64"/>
        </bottom>
      </border>
    </ndxf>
  </rcc>
  <rcc rId="593" sId="1" odxf="1" dxf="1">
    <nc r="B111" t="inlineStr">
      <is>
        <t>Тюменская область</t>
      </is>
    </nc>
    <odxf>
      <border outline="0">
        <bottom/>
      </border>
    </odxf>
    <ndxf>
      <border outline="0">
        <bottom style="medium">
          <color indexed="64"/>
        </bottom>
      </border>
    </ndxf>
  </rcc>
  <rcc rId="594" sId="1" odxf="1" dxf="1">
    <nc r="B112" t="inlineStr">
      <is>
        <t>Тюменская область</t>
      </is>
    </nc>
    <odxf>
      <border outline="0">
        <bottom/>
      </border>
    </odxf>
    <ndxf>
      <border outline="0">
        <bottom style="medium">
          <color indexed="64"/>
        </bottom>
      </border>
    </ndxf>
  </rcc>
  <rcc rId="595" sId="1">
    <nc r="C104" t="inlineStr">
      <is>
        <t>ОАО "Тюменьэнерго"</t>
      </is>
    </nc>
  </rcc>
  <rcc rId="596" sId="1">
    <nc r="C105" t="inlineStr">
      <is>
        <t>ПАО "СУЭНКО"</t>
      </is>
    </nc>
  </rcc>
  <rcc rId="597" sId="1">
    <nc r="C107" t="inlineStr">
      <is>
        <t>ООО "Транзит Электро-Тюмень"</t>
      </is>
    </nc>
  </rcc>
  <rcc rId="598" sId="1">
    <nc r="C108" t="inlineStr">
      <is>
        <t>ООО "РемЭнергоСтрой Сервис"</t>
      </is>
    </nc>
  </rcc>
  <rcc rId="599" sId="1">
    <nc r="C109" t="inlineStr">
      <is>
        <t>ООО "ДСК Энерго"</t>
      </is>
    </nc>
  </rcc>
  <rcc rId="600" sId="1">
    <nc r="C110" t="inlineStr">
      <is>
        <t>ООО "Дорстрой"</t>
      </is>
    </nc>
  </rcc>
  <rcc rId="601" sId="1">
    <nc r="C111" t="inlineStr">
      <is>
        <t>ООО "Газпромэнерго"</t>
      </is>
    </nc>
  </rcc>
  <rcc rId="602" sId="1">
    <nc r="C112" t="inlineStr">
      <is>
        <t>ООО "Агенство Интелект Сервис"</t>
      </is>
    </nc>
  </rcc>
  <rcc rId="603" sId="1">
    <nc r="C106" t="inlineStr">
      <is>
        <t>ООО "Тюменская Электросетевая Компания"</t>
      </is>
    </nc>
  </rcc>
  <rcc rId="604" sId="1" odxf="1" dxf="1">
    <nc r="D105">
      <f>SUM(E105:H105)</f>
    </nc>
    <odxf>
      <border outline="0">
        <bottom/>
      </border>
    </odxf>
    <ndxf>
      <border outline="0">
        <bottom style="medium">
          <color indexed="64"/>
        </bottom>
      </border>
    </ndxf>
  </rcc>
  <rcc rId="605" sId="1" odxf="1" dxf="1">
    <nc r="D106">
      <f>SUM(E106:H106)</f>
    </nc>
    <odxf>
      <border outline="0">
        <bottom/>
      </border>
    </odxf>
    <ndxf>
      <border outline="0">
        <bottom style="medium">
          <color indexed="64"/>
        </bottom>
      </border>
    </ndxf>
  </rcc>
  <rcc rId="606" sId="1" odxf="1" dxf="1">
    <nc r="D107">
      <f>SUM(E107:H107)</f>
    </nc>
    <odxf>
      <border outline="0">
        <bottom/>
      </border>
    </odxf>
    <ndxf>
      <border outline="0">
        <bottom style="medium">
          <color indexed="64"/>
        </bottom>
      </border>
    </ndxf>
  </rcc>
  <rcc rId="607" sId="1" odxf="1" dxf="1">
    <nc r="D108">
      <f>SUM(E108:H108)</f>
    </nc>
    <odxf>
      <border outline="0">
        <bottom/>
      </border>
    </odxf>
    <ndxf>
      <border outline="0">
        <bottom style="medium">
          <color indexed="64"/>
        </bottom>
      </border>
    </ndxf>
  </rcc>
  <rcc rId="608" sId="1" odxf="1" dxf="1">
    <nc r="D109">
      <f>SUM(E109:H109)</f>
    </nc>
    <odxf>
      <border outline="0">
        <bottom/>
      </border>
    </odxf>
    <ndxf>
      <border outline="0">
        <bottom style="medium">
          <color indexed="64"/>
        </bottom>
      </border>
    </ndxf>
  </rcc>
  <rcc rId="609" sId="1" odxf="1" dxf="1">
    <nc r="D110">
      <f>SUM(E110:H110)</f>
    </nc>
    <odxf>
      <border outline="0">
        <bottom/>
      </border>
    </odxf>
    <ndxf>
      <border outline="0">
        <bottom style="medium">
          <color indexed="64"/>
        </bottom>
      </border>
    </ndxf>
  </rcc>
  <rcc rId="610" sId="1" odxf="1" dxf="1">
    <nc r="D111">
      <f>SUM(E111:H111)</f>
    </nc>
    <odxf>
      <border outline="0">
        <bottom/>
      </border>
    </odxf>
    <ndxf>
      <border outline="0">
        <bottom style="medium">
          <color indexed="64"/>
        </bottom>
      </border>
    </ndxf>
  </rcc>
  <rcc rId="611" sId="1" odxf="1" dxf="1">
    <nc r="D112">
      <f>SUM(E112:H112)</f>
    </nc>
    <odxf>
      <border outline="0">
        <bottom/>
      </border>
    </odxf>
    <ndxf>
      <border outline="0">
        <bottom style="medium">
          <color indexed="64"/>
        </bottom>
      </border>
    </ndxf>
  </rcc>
  <rcc rId="612" sId="1">
    <oc r="G104">
      <v>100.59399999999999</v>
    </oc>
    <nc r="G104">
      <v>93.733000000000004</v>
    </nc>
  </rcc>
  <rcc rId="613" sId="1">
    <oc r="H104">
      <v>90.378</v>
    </oc>
    <nc r="H104">
      <v>53.366</v>
    </nc>
  </rcc>
  <rcc rId="614" sId="1">
    <nc r="H105">
      <v>12.785</v>
    </nc>
  </rcc>
  <rcc rId="615" sId="1">
    <nc r="H106">
      <v>2.9470000000000001</v>
    </nc>
  </rcc>
  <rcc rId="616" sId="1">
    <nc r="H107">
      <v>2.7749999999999999</v>
    </nc>
  </rcc>
  <rcc rId="617" sId="1">
    <nc r="H108">
      <v>4.5519999999999996</v>
    </nc>
  </rcc>
  <rcc rId="618" sId="1">
    <nc r="G109">
      <v>4.0449999999999999</v>
    </nc>
  </rcc>
  <rcc rId="619" sId="1">
    <nc r="H109">
      <v>9.4960000000000004</v>
    </nc>
  </rcc>
  <rcc rId="620" sId="1">
    <nc r="G110">
      <v>2.8159999999999998</v>
    </nc>
  </rcc>
  <rcc rId="621" sId="1">
    <nc r="H111">
      <v>1.492</v>
    </nc>
  </rcc>
  <rcc rId="622" sId="1">
    <nc r="H112">
      <v>2.9649999999999999</v>
    </nc>
  </rcc>
</revisions>
</file>

<file path=xl/revisions/revisionLog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3" sId="1">
    <oc r="G113">
      <v>124.895</v>
    </oc>
    <nc r="G113">
      <v>127.443</v>
    </nc>
  </rcc>
  <rcc rId="624" sId="1">
    <oc r="H113">
      <v>97.822999999999993</v>
    </oc>
    <nc r="H113">
      <v>95.275000000000006</v>
    </nc>
  </rcc>
</revisions>
</file>

<file path=xl/revisions/revisionLog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5" sId="1" numFmtId="34">
    <oc r="G7">
      <v>2.0009999999999999</v>
    </oc>
    <nc r="G7"/>
  </rcc>
  <rcc rId="626" sId="1" numFmtId="34">
    <oc r="H7">
      <v>8.9019999999999992</v>
    </oc>
    <nc r="H7"/>
  </rcc>
  <rcc rId="627" sId="1" numFmtId="34">
    <oc r="G8">
      <v>6.87</v>
    </oc>
    <nc r="G8"/>
  </rcc>
  <rcc rId="628" sId="1" numFmtId="34">
    <oc r="H8">
      <v>1.6319999999999999</v>
    </oc>
    <nc r="H8"/>
  </rcc>
  <rcc rId="629" sId="1" numFmtId="34">
    <oc r="E9">
      <v>1.9890000000000001</v>
    </oc>
    <nc r="E9"/>
  </rcc>
  <rcc rId="630" sId="1" numFmtId="34">
    <oc r="G9">
      <v>1.2310000000000001</v>
    </oc>
    <nc r="G9"/>
  </rcc>
  <rcc rId="631" sId="1" numFmtId="34">
    <oc r="H9">
      <v>11.019</v>
    </oc>
    <nc r="H9"/>
  </rcc>
  <rcc rId="632" sId="1" numFmtId="34">
    <oc r="G10">
      <v>0.62</v>
    </oc>
    <nc r="G10"/>
  </rcc>
  <rcc rId="633" sId="1" numFmtId="34">
    <oc r="G11">
      <v>7.242</v>
    </oc>
    <nc r="G11"/>
  </rcc>
  <rcc rId="634" sId="1" numFmtId="34">
    <oc r="H11">
      <v>0.65</v>
    </oc>
    <nc r="H11"/>
  </rcc>
  <rcc rId="635" sId="1" numFmtId="4">
    <oc r="G12">
      <v>11.571</v>
    </oc>
    <nc r="G12"/>
  </rcc>
  <rcc rId="636" sId="1" numFmtId="34">
    <oc r="G13">
      <v>3.43</v>
    </oc>
    <nc r="G13"/>
  </rcc>
  <rcc rId="637" sId="1" numFmtId="34">
    <oc r="H14">
      <v>16.018000000000001</v>
    </oc>
    <nc r="H14"/>
  </rcc>
  <rcc rId="638" sId="1" numFmtId="34">
    <oc r="H15">
      <v>5.625</v>
    </oc>
    <nc r="H15"/>
  </rcc>
  <rcc rId="639" sId="1" numFmtId="34">
    <oc r="G16">
      <v>1.5760000000000001</v>
    </oc>
    <nc r="G16"/>
  </rcc>
  <rcc rId="640" sId="1" numFmtId="34">
    <oc r="H16">
      <v>1.931</v>
    </oc>
    <nc r="H16"/>
  </rcc>
  <rcc rId="641" sId="1" numFmtId="34">
    <oc r="H17">
      <v>13.920999999999999</v>
    </oc>
    <nc r="H17"/>
  </rcc>
  <rcc rId="642" sId="1" numFmtId="34">
    <oc r="G18">
      <v>1.788</v>
    </oc>
    <nc r="G18"/>
  </rcc>
  <rcc rId="643" sId="1" numFmtId="34">
    <oc r="H18">
      <v>6.7439999999999998</v>
    </oc>
    <nc r="H18"/>
  </rcc>
  <rcc rId="644" sId="1">
    <oc r="G19">
      <v>12.132999999999999</v>
    </oc>
    <nc r="G19"/>
  </rcc>
  <rcc rId="645" sId="1" numFmtId="34">
    <oc r="H19">
      <v>11.747999999999999</v>
    </oc>
    <nc r="H19"/>
  </rcc>
  <rcc rId="646" sId="1" numFmtId="34">
    <oc r="G20">
      <v>8.9169999999999998</v>
    </oc>
    <nc r="G20"/>
  </rcc>
  <rcc rId="647" sId="1" numFmtId="34">
    <oc r="H20">
      <v>10.138999999999999</v>
    </oc>
    <nc r="H20"/>
  </rcc>
  <rcc rId="648" sId="1" numFmtId="34">
    <oc r="G21">
      <v>3.4729999999999999</v>
    </oc>
    <nc r="G21"/>
  </rcc>
  <rcc rId="649" sId="1" numFmtId="34">
    <oc r="H21">
      <v>8.8469999999999995</v>
    </oc>
    <nc r="H21"/>
  </rcc>
  <rcc rId="650" sId="1" numFmtId="34">
    <oc r="H22">
      <v>15.237</v>
    </oc>
    <nc r="H22"/>
  </rcc>
  <rcc rId="651" sId="1">
    <oc r="G23">
      <v>0.158</v>
    </oc>
    <nc r="G23"/>
  </rcc>
  <rcc rId="652" sId="1" numFmtId="34">
    <oc r="H23">
      <v>0.873</v>
    </oc>
    <nc r="H23"/>
  </rcc>
  <rcc rId="653" sId="1">
    <oc r="H24">
      <f>1.163+3.355</f>
    </oc>
    <nc r="H24"/>
  </rcc>
  <rcc rId="654" sId="1" numFmtId="34">
    <oc r="H25">
      <v>1.5309999999999999</v>
    </oc>
    <nc r="H25"/>
  </rcc>
  <rcc rId="655" sId="1" numFmtId="34">
    <oc r="G26">
      <v>1.63</v>
    </oc>
    <nc r="G26"/>
  </rcc>
  <rcc rId="656" sId="1" numFmtId="34">
    <oc r="E27">
      <v>0.86099999999999999</v>
    </oc>
    <nc r="E27"/>
  </rcc>
  <rcc rId="657" sId="1" numFmtId="34">
    <oc r="G27">
      <v>145.136</v>
    </oc>
    <nc r="G27"/>
  </rcc>
  <rcc rId="658" sId="1" numFmtId="34">
    <oc r="H27">
      <v>20.827000000000002</v>
    </oc>
    <nc r="H27"/>
  </rcc>
  <rcc rId="659" sId="1" numFmtId="34">
    <oc r="G28">
      <v>12.228</v>
    </oc>
    <nc r="G28"/>
  </rcc>
  <rcc rId="660" sId="1" numFmtId="34">
    <oc r="H28">
      <v>0.98899999999999999</v>
    </oc>
    <nc r="H28"/>
  </rcc>
  <rcc rId="661" sId="1" numFmtId="34">
    <oc r="H29">
      <v>26.202999999999999</v>
    </oc>
    <nc r="H29"/>
  </rcc>
  <rcc rId="662" sId="1" numFmtId="34">
    <oc r="G30">
      <v>1.7749999999999999</v>
    </oc>
    <nc r="G30"/>
  </rcc>
  <rcc rId="663" sId="1" numFmtId="34">
    <oc r="G31">
      <v>78.411000000000001</v>
    </oc>
    <nc r="G31"/>
  </rcc>
  <rcc rId="664" sId="1" numFmtId="34">
    <oc r="H31">
      <v>1.1879999999999999</v>
    </oc>
    <nc r="H31"/>
  </rcc>
  <rcc rId="665" sId="1" numFmtId="34">
    <oc r="G32">
      <v>7.2220000000000004</v>
    </oc>
    <nc r="G32"/>
  </rcc>
  <rcc rId="666" sId="1" numFmtId="34">
    <oc r="H32">
      <v>2.444</v>
    </oc>
    <nc r="H32"/>
  </rcc>
  <rcc rId="667" sId="1" numFmtId="34">
    <oc r="G33">
      <v>2.3410000000000002</v>
    </oc>
    <nc r="G33"/>
  </rcc>
  <rcc rId="668" sId="1" numFmtId="34">
    <oc r="G34">
      <v>3.0739999999999998</v>
    </oc>
    <nc r="G34"/>
  </rcc>
  <rcc rId="669" sId="1" numFmtId="34">
    <oc r="H34">
      <v>1.8069999999999999</v>
    </oc>
    <nc r="H34"/>
  </rcc>
  <rcc rId="670" sId="1" numFmtId="34">
    <oc r="H35">
      <v>2.1539999999999999</v>
    </oc>
    <nc r="H35"/>
  </rcc>
  <rcc rId="671" sId="1">
    <oc r="E36">
      <v>2.4300000000000002</v>
    </oc>
    <nc r="E36"/>
  </rcc>
  <rcc rId="672" sId="1" numFmtId="34">
    <oc r="G36">
      <v>127.017</v>
    </oc>
    <nc r="G36"/>
  </rcc>
  <rcc rId="673" sId="1" numFmtId="34">
    <oc r="H36">
      <v>41.264000000000003</v>
    </oc>
    <nc r="H36"/>
  </rcc>
  <rcc rId="674" sId="1" numFmtId="34">
    <oc r="G37">
      <v>1.4610000000000001</v>
    </oc>
    <nc r="G37"/>
  </rcc>
  <rcc rId="675" sId="1" numFmtId="34">
    <oc r="H37">
      <v>19.001999999999999</v>
    </oc>
    <nc r="H37"/>
  </rcc>
  <rcc rId="676" sId="1" numFmtId="34">
    <oc r="H38">
      <v>6.6050000000000004</v>
    </oc>
    <nc r="H38"/>
  </rcc>
  <rcc rId="677" sId="1" numFmtId="34">
    <oc r="H39">
      <v>8.8510000000000009</v>
    </oc>
    <nc r="H39"/>
  </rcc>
  <rcc rId="678" sId="1" numFmtId="34">
    <oc r="G41">
      <v>1201.617</v>
    </oc>
    <nc r="G41"/>
  </rcc>
  <rcc rId="679" sId="1" numFmtId="34">
    <oc r="H41">
      <v>6024.5379999999996</v>
    </oc>
    <nc r="H41"/>
  </rcc>
  <rcc rId="680" sId="1">
    <oc r="E42">
      <v>0.51400000000000001</v>
    </oc>
    <nc r="E42"/>
  </rcc>
  <rcc rId="681" sId="1">
    <oc r="F42">
      <v>1.161</v>
    </oc>
    <nc r="F42"/>
  </rcc>
  <rcc rId="682" sId="1">
    <oc r="G42">
      <v>83.759</v>
    </oc>
    <nc r="G42"/>
  </rcc>
  <rcc rId="683" sId="1">
    <oc r="H42">
      <v>45.448999999999998</v>
    </oc>
    <nc r="H42"/>
  </rcc>
  <rcc rId="684" sId="1">
    <oc r="G43">
      <v>63.48</v>
    </oc>
    <nc r="G43"/>
  </rcc>
  <rcc rId="685" sId="1">
    <oc r="H43">
      <v>111</v>
    </oc>
    <nc r="H43"/>
  </rcc>
  <rcc rId="686" sId="1">
    <oc r="G44">
      <v>16.108000000000001</v>
    </oc>
    <nc r="G44"/>
  </rcc>
  <rcc rId="687" sId="1">
    <oc r="H44">
      <v>29.891999999999999</v>
    </oc>
    <nc r="H44"/>
  </rcc>
  <rcc rId="688" sId="1">
    <oc r="G45">
      <v>18.702999999999999</v>
    </oc>
    <nc r="G45"/>
  </rcc>
  <rcc rId="689" sId="1">
    <oc r="H45">
      <v>29.366</v>
    </oc>
    <nc r="H45"/>
  </rcc>
  <rcc rId="690" sId="1">
    <oc r="G46">
      <v>6.9589999999999996</v>
    </oc>
    <nc r="G46"/>
  </rcc>
  <rcc rId="691" sId="1">
    <oc r="E47">
      <v>5.859</v>
    </oc>
    <nc r="E47"/>
  </rcc>
  <rcc rId="692" sId="1" numFmtId="34">
    <oc r="G48">
      <v>568.4</v>
    </oc>
    <nc r="G48"/>
  </rcc>
  <rcc rId="693" sId="1">
    <oc r="G49">
      <v>100.749</v>
    </oc>
    <nc r="G49"/>
  </rcc>
  <rcc rId="694" sId="1">
    <oc r="H49">
      <v>3.44</v>
    </oc>
    <nc r="H49"/>
  </rcc>
  <rcc rId="695" sId="1">
    <oc r="G50">
      <v>2.3679999999999999</v>
    </oc>
    <nc r="G50"/>
  </rcc>
  <rcc rId="696" sId="1">
    <oc r="H50">
      <v>2.992</v>
    </oc>
    <nc r="H50"/>
  </rcc>
  <rcc rId="697" sId="1">
    <oc r="H51">
      <v>3.4209999999999998</v>
    </oc>
    <nc r="H51"/>
  </rcc>
  <rcc rId="698" sId="1">
    <oc r="G52">
      <v>3.3119999999999998</v>
    </oc>
    <nc r="G52"/>
  </rcc>
  <rcc rId="699" sId="1">
    <oc r="G53">
      <v>2.9239999999999999</v>
    </oc>
    <nc r="G53"/>
  </rcc>
  <rcc rId="700" sId="1">
    <oc r="H53">
      <v>2.8239999999999998</v>
    </oc>
    <nc r="H53"/>
  </rcc>
  <rcc rId="701" sId="1">
    <oc r="G54">
      <v>104.331</v>
    </oc>
    <nc r="G54"/>
  </rcc>
  <rcc rId="702" sId="1">
    <oc r="H54">
      <v>122.125</v>
    </oc>
    <nc r="H54"/>
  </rcc>
  <rcc rId="703" sId="1">
    <oc r="H55">
      <v>1.607</v>
    </oc>
    <nc r="H55"/>
  </rcc>
  <rcc rId="704" sId="1">
    <oc r="G56">
      <v>4.2140000000000004</v>
    </oc>
    <nc r="G56"/>
  </rcc>
  <rcc rId="705" sId="1">
    <oc r="H56">
      <v>7.08</v>
    </oc>
    <nc r="H56"/>
  </rcc>
  <rcc rId="706" sId="1">
    <oc r="G57">
      <v>5.758</v>
    </oc>
    <nc r="G57"/>
  </rcc>
  <rcc rId="707" sId="1">
    <oc r="H57">
      <v>3.2120000000000002</v>
    </oc>
    <nc r="H57"/>
  </rcc>
  <rcc rId="708" sId="1">
    <oc r="H58">
      <v>6.0000000000000001E-3</v>
    </oc>
    <nc r="H58"/>
  </rcc>
  <rcc rId="709" sId="1">
    <oc r="G59">
      <v>16.908000000000001</v>
    </oc>
    <nc r="G59"/>
  </rcc>
  <rcc rId="710" sId="1">
    <oc r="H59">
      <v>11.363</v>
    </oc>
    <nc r="H59"/>
  </rcc>
  <rcc rId="711" sId="1">
    <oc r="G60">
      <v>81.275999999999996</v>
    </oc>
    <nc r="G60"/>
  </rcc>
  <rcc rId="712" sId="1">
    <oc r="G61">
      <v>2.4809999999999999</v>
    </oc>
    <nc r="G61"/>
  </rcc>
  <rcc rId="713" sId="1">
    <oc r="H62">
      <v>7.05</v>
    </oc>
    <nc r="H62"/>
  </rcc>
  <rcc rId="714" sId="1">
    <oc r="G63">
      <v>1.542</v>
    </oc>
    <nc r="G63"/>
  </rcc>
  <rcc rId="715" sId="1">
    <oc r="H63">
      <v>1.4890000000000001</v>
    </oc>
    <nc r="H63"/>
  </rcc>
  <rcc rId="716" sId="1">
    <oc r="F64">
      <v>9.1929999999999996</v>
    </oc>
    <nc r="F64"/>
  </rcc>
  <rcc rId="717" sId="1">
    <oc r="G64">
      <v>316.24400000000003</v>
    </oc>
    <nc r="G64"/>
  </rcc>
  <rcc rId="718" sId="1">
    <oc r="H64">
      <v>292.51</v>
    </oc>
    <nc r="H64"/>
  </rcc>
  <rcc rId="719" sId="1">
    <oc r="G65">
      <v>1.2130000000000001</v>
    </oc>
    <nc r="G65"/>
  </rcc>
  <rcc rId="720" sId="1">
    <oc r="E66">
      <v>1.8340000000000001</v>
    </oc>
    <nc r="E66"/>
  </rcc>
  <rcc rId="721" sId="1">
    <oc r="H67">
      <v>1.6160000000000001</v>
    </oc>
    <nc r="H67"/>
  </rcc>
  <rcc rId="722" sId="1">
    <oc r="H68">
      <v>12.193</v>
    </oc>
    <nc r="H68"/>
  </rcc>
  <rcc rId="723" sId="1">
    <oc r="G69">
      <v>3.198</v>
    </oc>
    <nc r="G69"/>
  </rcc>
  <rcc rId="724" sId="1">
    <oc r="H69">
      <v>1.081</v>
    </oc>
    <nc r="H69"/>
  </rcc>
  <rcc rId="725" sId="1">
    <oc r="G70">
      <v>2.33</v>
    </oc>
    <nc r="G70"/>
  </rcc>
  <rcc rId="726" sId="1">
    <oc r="H70">
      <v>0.153</v>
    </oc>
    <nc r="H70"/>
  </rcc>
  <rcc rId="727" sId="1">
    <oc r="E71">
      <v>2.6259999999999999</v>
    </oc>
    <nc r="E71"/>
  </rcc>
  <rcc rId="728" sId="1">
    <oc r="G71">
      <v>8.3290000000000006</v>
    </oc>
    <nc r="G71"/>
  </rcc>
  <rcc rId="729" sId="1">
    <oc r="H71">
      <v>50.506999999999998</v>
    </oc>
    <nc r="H71"/>
  </rcc>
  <rcc rId="730" sId="1">
    <oc r="I71">
      <v>3.5310000000000001</v>
    </oc>
    <nc r="I71"/>
  </rcc>
  <rcc rId="731" sId="1">
    <oc r="G72">
      <v>2.0230000000000001</v>
    </oc>
    <nc r="G72"/>
  </rcc>
  <rcc rId="732" sId="1">
    <oc r="H72">
      <v>4.0599999999999996</v>
    </oc>
    <nc r="H72"/>
  </rcc>
  <rcc rId="733" sId="1">
    <oc r="G73">
      <v>94.646000000000001</v>
    </oc>
    <nc r="G73"/>
  </rcc>
  <rcc rId="734" sId="1">
    <oc r="H73">
      <v>100.53899999999999</v>
    </oc>
    <nc r="H73"/>
  </rcc>
  <rcc rId="735" sId="1">
    <oc r="G74">
      <v>8.3490000000000002</v>
    </oc>
    <nc r="G74"/>
  </rcc>
  <rcc rId="736" sId="1">
    <oc r="H74">
      <v>2.367</v>
    </oc>
    <nc r="H74"/>
  </rcc>
  <rcc rId="737" sId="1">
    <oc r="E75">
      <v>2.6709999999999998</v>
    </oc>
    <nc r="E75"/>
  </rcc>
  <rcc rId="738" sId="1">
    <oc r="H76">
      <v>4.1000000000000002E-2</v>
    </oc>
    <nc r="H76"/>
  </rcc>
  <rcc rId="739" sId="1">
    <oc r="G77">
      <v>1.75</v>
    </oc>
    <nc r="G77"/>
  </rcc>
  <rcc rId="740" sId="1">
    <oc r="H77">
      <v>1.7490000000000001</v>
    </oc>
    <nc r="H77"/>
  </rcc>
  <rcc rId="741" sId="1">
    <oc r="E78">
      <v>1.8009999999999999</v>
    </oc>
    <nc r="E78"/>
  </rcc>
  <rcc rId="742" sId="1">
    <oc r="H79">
      <v>2.0539999999999998</v>
    </oc>
    <nc r="H79"/>
  </rcc>
  <rcc rId="743" sId="1">
    <oc r="G80">
      <v>1.702</v>
    </oc>
    <nc r="G80"/>
  </rcc>
  <rcc rId="744" sId="1">
    <oc r="H80">
      <v>0.15</v>
    </oc>
    <nc r="H80"/>
  </rcc>
  <rcc rId="745" sId="1">
    <oc r="G81">
      <v>7.92</v>
    </oc>
    <nc r="G81"/>
  </rcc>
  <rcc rId="746" sId="1" numFmtId="4">
    <oc r="H81">
      <v>6</v>
    </oc>
    <nc r="H81"/>
  </rcc>
  <rcc rId="747" sId="1">
    <oc r="G82">
      <v>164.899</v>
    </oc>
    <nc r="G82"/>
  </rcc>
  <rcc rId="748" sId="1">
    <oc r="H82">
      <v>0.88400000000000001</v>
    </oc>
    <nc r="H82"/>
  </rcc>
  <rcc rId="749" sId="1">
    <oc r="G83">
      <v>0.29899999999999999</v>
    </oc>
    <nc r="G83"/>
  </rcc>
  <rcc rId="750" sId="1">
    <oc r="H83">
      <v>2.1390000000000002</v>
    </oc>
    <nc r="H83"/>
  </rcc>
  <rcc rId="751" sId="1">
    <oc r="H84">
      <v>5.9169999999999998</v>
    </oc>
    <nc r="H84"/>
  </rcc>
  <rcc rId="752" sId="1" numFmtId="4">
    <oc r="H85">
      <v>1</v>
    </oc>
    <nc r="H85"/>
  </rcc>
  <rcc rId="753" sId="1">
    <oc r="E86">
      <v>4.7830000000000004</v>
    </oc>
    <nc r="E86"/>
  </rcc>
  <rcc rId="754" sId="1">
    <oc r="H87">
      <v>1.2110000000000001</v>
    </oc>
    <nc r="H87"/>
  </rcc>
  <rcc rId="755" sId="1">
    <oc r="H88">
      <v>2.512</v>
    </oc>
    <nc r="H88"/>
  </rcc>
  <rcc rId="756" sId="1">
    <oc r="G89">
      <v>52.584000000000003</v>
    </oc>
    <nc r="G89"/>
  </rcc>
  <rcc rId="757" sId="1">
    <oc r="E90">
      <v>50.052</v>
    </oc>
    <nc r="E90"/>
  </rcc>
  <rcc rId="758" sId="1">
    <oc r="F90">
      <v>14.557</v>
    </oc>
    <nc r="F90"/>
  </rcc>
  <rcc rId="759" sId="1">
    <oc r="G90">
      <v>21.966000000000001</v>
    </oc>
    <nc r="G90"/>
  </rcc>
  <rcc rId="760" sId="1">
    <oc r="H91">
      <v>2.2370000000000001</v>
    </oc>
    <nc r="H91"/>
  </rcc>
  <rcc rId="761" sId="1">
    <oc r="G92">
      <v>3.5590000000000002</v>
    </oc>
    <nc r="G92"/>
  </rcc>
  <rcc rId="762" sId="1">
    <oc r="G93">
      <v>88.77</v>
    </oc>
    <nc r="G93"/>
  </rcc>
  <rcc rId="763" sId="1">
    <oc r="H93">
      <v>93.366</v>
    </oc>
    <nc r="H93"/>
  </rcc>
  <rcc rId="764" sId="1">
    <oc r="G94">
      <v>8.5299999999999994</v>
    </oc>
    <nc r="G94"/>
  </rcc>
  <rcc rId="765" sId="1">
    <oc r="H94">
      <v>1.847</v>
    </oc>
    <nc r="H94"/>
  </rcc>
  <rcc rId="766" sId="1">
    <oc r="H95">
      <v>4.7460000000000004</v>
    </oc>
    <nc r="H95"/>
  </rcc>
  <rcc rId="767" sId="1">
    <oc r="G96">
      <v>7.1219999999999999</v>
    </oc>
    <nc r="G96"/>
  </rcc>
  <rcc rId="768" sId="1">
    <oc r="H96">
      <v>3.9329999999999998</v>
    </oc>
    <nc r="H96"/>
  </rcc>
  <rcc rId="769" sId="1">
    <oc r="E97">
      <v>16.064</v>
    </oc>
    <nc r="E97"/>
  </rcc>
  <rcc rId="770" sId="1">
    <oc r="G97">
      <v>50.481000000000002</v>
    </oc>
    <nc r="G97"/>
  </rcc>
  <rcc rId="771" sId="1">
    <oc r="H97">
      <v>9.2129999999999992</v>
    </oc>
    <nc r="H97"/>
  </rcc>
  <rcc rId="772" sId="1">
    <oc r="G98">
      <f>39.922+2.30796</f>
    </oc>
    <nc r="G98"/>
  </rcc>
  <rcc rId="773" sId="1">
    <oc r="H98">
      <v>24.96</v>
    </oc>
    <nc r="H98"/>
  </rcc>
  <rcc rId="774" sId="1">
    <oc r="G99">
      <v>13.081</v>
    </oc>
    <nc r="G99"/>
  </rcc>
  <rcc rId="775" sId="1">
    <oc r="H99">
      <v>4.5339999999999998</v>
    </oc>
    <nc r="H99"/>
  </rcc>
  <rcc rId="776" sId="1">
    <oc r="F100">
      <v>2.9420000000000002</v>
    </oc>
    <nc r="F100"/>
  </rcc>
  <rcc rId="777" sId="1">
    <oc r="G100">
      <f>19.585+3.33501</f>
    </oc>
    <nc r="G100"/>
  </rcc>
  <rcc rId="778" sId="1">
    <oc r="H100">
      <v>2.8420000000000001</v>
    </oc>
    <nc r="H100"/>
  </rcc>
  <rcc rId="779" sId="1">
    <oc r="G101">
      <v>2.9609999999999999</v>
    </oc>
    <nc r="G101"/>
  </rcc>
  <rcc rId="780" sId="1">
    <oc r="H102">
      <v>1.3879999999999999</v>
    </oc>
    <nc r="H102"/>
  </rcc>
  <rcc rId="781" sId="1">
    <oc r="G103">
      <v>1.1200000000000001</v>
    </oc>
    <nc r="G103"/>
  </rcc>
  <rcc rId="782" sId="1">
    <oc r="G104">
      <v>93.733000000000004</v>
    </oc>
    <nc r="G104"/>
  </rcc>
  <rcc rId="783" sId="1">
    <oc r="H104">
      <v>53.366</v>
    </oc>
    <nc r="H104"/>
  </rcc>
  <rcc rId="784" sId="1">
    <oc r="H105">
      <v>12.785</v>
    </oc>
    <nc r="H105"/>
  </rcc>
  <rcc rId="785" sId="1">
    <oc r="H106">
      <v>2.9470000000000001</v>
    </oc>
    <nc r="H106"/>
  </rcc>
  <rcc rId="786" sId="1">
    <oc r="H107">
      <v>2.7749999999999999</v>
    </oc>
    <nc r="H107"/>
  </rcc>
  <rcc rId="787" sId="1">
    <oc r="H108">
      <v>4.5519999999999996</v>
    </oc>
    <nc r="H108"/>
  </rcc>
  <rcc rId="788" sId="1">
    <oc r="G109">
      <v>4.0449999999999999</v>
    </oc>
    <nc r="G109"/>
  </rcc>
  <rcc rId="789" sId="1">
    <oc r="H109">
      <v>9.4960000000000004</v>
    </oc>
    <nc r="H109"/>
  </rcc>
  <rcc rId="790" sId="1">
    <oc r="G110">
      <v>2.8159999999999998</v>
    </oc>
    <nc r="G110"/>
  </rcc>
  <rcc rId="791" sId="1">
    <oc r="H111">
      <v>1.492</v>
    </oc>
    <nc r="H111"/>
  </rcc>
  <rcc rId="792" sId="1">
    <oc r="H112">
      <v>2.9649999999999999</v>
    </oc>
    <nc r="H112"/>
  </rcc>
  <rcc rId="793" sId="1">
    <oc r="F113">
      <v>4.75</v>
    </oc>
    <nc r="F113"/>
  </rcc>
  <rcc rId="794" sId="1">
    <oc r="G113">
      <v>127.443</v>
    </oc>
    <nc r="G113"/>
  </rcc>
  <rcc rId="795" sId="1">
    <oc r="H113">
      <v>95.275000000000006</v>
    </oc>
    <nc r="H113"/>
  </rcc>
  <rcc rId="796" sId="1">
    <oc r="G114">
      <v>19.260999999999999</v>
    </oc>
    <nc r="G114"/>
  </rcc>
  <rcc rId="797" sId="1">
    <oc r="H115">
      <v>5.4459999999999997</v>
    </oc>
    <nc r="H115"/>
  </rcc>
  <rcc rId="798" sId="1" numFmtId="19">
    <oc r="H2">
      <v>43405</v>
    </oc>
    <nc r="H2">
      <v>43435</v>
    </nc>
  </rcc>
  <rsnm rId="799" sheetId="1" oldName="[11.18 Раскрытие об объеме фактического полезного отпуска электроэнергии и мощности декабрь 2018.xlsx]11.18" newName="[11.18 Раскрытие об объеме фактического полезного отпуска электроэнергии и мощности декабрь 2018.xlsx]12.18"/>
</revisions>
</file>

<file path=xl/revisions/revisionLog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208" sId="1" eol="1" ref="A117:XFD117" action="insertRow"/>
  <rcc rId="1209" sId="1">
    <nc r="D114">
      <f>SUM(E114:H114)</f>
    </nc>
  </rcc>
  <rcc rId="1210" sId="1">
    <nc r="D115">
      <f>SUM(E115:H115)</f>
    </nc>
  </rcc>
  <rcc rId="1211" sId="1">
    <nc r="D116">
      <f>SUM(E116:H116)</f>
    </nc>
  </rcc>
  <rfmt sheetId="1" sqref="D117" start="0" length="0">
    <dxf>
      <numFmt numFmtId="35" formatCode="_-* #,##0.00\ _₽_-;\-* #,##0.00\ _₽_-;_-* &quot;-&quot;??\ _₽_-;_-@_-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118" start="0" length="0">
    <dxf>
      <numFmt numFmtId="35" formatCode="_-* #,##0.00\ _₽_-;\-* #,##0.00\ _₽_-;_-* &quot;-&quot;??\ _₽_-;_-@_-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119" start="0" length="0">
    <dxf>
      <numFmt numFmtId="35" formatCode="_-* #,##0.00\ _₽_-;\-* #,##0.00\ _₽_-;_-* &quot;-&quot;??\ _₽_-;_-@_-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117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12" sId="1" odxf="1" dxf="1">
    <nc r="B117" t="inlineStr">
      <is>
        <t>Республика Мордовия</t>
      </is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3" sId="1" odxf="1" dxf="1">
    <nc r="C117" t="inlineStr">
      <is>
        <t>АО "Мордовская электросеть"</t>
      </is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4" sId="1">
    <nc r="D117">
      <f>SUM(E117:H117)</f>
    </nc>
  </rcc>
  <rfmt sheetId="1" sqref="E1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1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1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1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1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1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1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1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1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118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15" sId="1" odxf="1" dxf="1">
    <nc r="B118" t="inlineStr">
      <is>
        <t>Республика Мордовия</t>
      </is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6" sId="1" odxf="1" dxf="1">
    <nc r="C118" t="inlineStr">
      <is>
        <t>ПАО "МРСК Волги"</t>
      </is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7" sId="1">
    <nc r="D118">
      <f>SUM(E118:H118)</f>
    </nc>
  </rcc>
  <rfmt sheetId="1" sqref="E1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1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1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1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1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1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1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1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1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119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18" sId="1" odxf="1" dxf="1">
    <nc r="B119" t="inlineStr">
      <is>
        <t>Республика Мордовия</t>
      </is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9" sId="1" odxf="1" dxf="1">
    <nc r="C119" t="inlineStr">
      <is>
        <t>ООО "Системы жизнеобеспечения РМ"</t>
      </is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0" sId="1">
    <nc r="D119">
      <f>SUM(E119:H119)</f>
    </nc>
  </rcc>
  <rfmt sheetId="1" sqref="E1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1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1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1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1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1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1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1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1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21" sId="1">
    <nc r="A117">
      <v>111</v>
    </nc>
  </rcc>
  <rcc rId="1222" sId="1">
    <nc r="A118">
      <v>112</v>
    </nc>
  </rcc>
  <rcc rId="1223" sId="1">
    <nc r="A119">
      <v>113</v>
    </nc>
  </rcc>
</revisions>
</file>

<file path=xl/revisions/revisionLog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20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1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1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24" sId="1" odxf="1" dxf="1">
    <nc r="D120">
      <f>SUM(E120:H120)</f>
    </nc>
    <odxf>
      <numFmt numFmtId="0" formatCode="General"/>
      <border outline="0">
        <left/>
        <right/>
        <top/>
        <bottom/>
      </border>
    </odxf>
    <ndxf>
      <numFmt numFmtId="35" formatCode="_-* #,##0.00\ _₽_-;\-* #,##0.00\ _₽_-;_-* &quot;-&quot;??\ _₽_-;_-@_-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E1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1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1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1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1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1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1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1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1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121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1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1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25" sId="1" odxf="1" dxf="1">
    <nc r="D121">
      <f>SUM(E121:H121)</f>
    </nc>
    <odxf>
      <numFmt numFmtId="0" formatCode="General"/>
      <border outline="0">
        <left/>
        <right/>
        <top/>
        <bottom/>
      </border>
    </odxf>
    <ndxf>
      <numFmt numFmtId="35" formatCode="_-* #,##0.00\ _₽_-;\-* #,##0.00\ _₽_-;_-* &quot;-&quot;??\ _₽_-;_-@_-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E1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1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1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1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1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1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1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1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1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122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1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1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26" sId="1" odxf="1" dxf="1">
    <nc r="D122">
      <f>SUM(E122:H122)</f>
    </nc>
    <odxf>
      <numFmt numFmtId="0" formatCode="General"/>
      <border outline="0">
        <left/>
        <right/>
        <top/>
        <bottom/>
      </border>
    </odxf>
    <ndxf>
      <numFmt numFmtId="35" formatCode="_-* #,##0.00\ _₽_-;\-* #,##0.00\ _₽_-;_-* &quot;-&quot;??\ _₽_-;_-@_-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E1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1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1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1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1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1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1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1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1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123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27" sId="1" odxf="1" dxf="1">
    <nc r="B123" t="inlineStr">
      <is>
        <t>Республика Мордовия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8" sId="1" odxf="1" dxf="1">
    <nc r="C123" t="inlineStr">
      <is>
        <t>ООО "Системы жизнеобеспечения РМ"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9" sId="1" odxf="1" dxf="1">
    <nc r="D123">
      <f>SUM(E123:H123)</f>
    </nc>
    <odxf>
      <numFmt numFmtId="0" formatCode="General"/>
      <border outline="0">
        <left/>
        <right/>
        <top/>
        <bottom/>
      </border>
    </odxf>
    <ndxf>
      <numFmt numFmtId="35" formatCode="_-* #,##0.00\ _₽_-;\-* #,##0.00\ _₽_-;_-* &quot;-&quot;??\ _₽_-;_-@_-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E1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1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1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1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1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1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1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1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1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120:N123">
    <dxf>
      <fill>
        <patternFill patternType="solid">
          <bgColor rgb="FFFFFF00"/>
        </patternFill>
      </fill>
    </dxf>
  </rfmt>
  <rcc rId="1230" sId="1">
    <nc r="C120" t="inlineStr">
      <is>
        <t>ПАО «МРСК Северо-Запада»</t>
      </is>
    </nc>
  </rcc>
  <rcc rId="1231" sId="1">
    <nc r="B120" t="inlineStr">
      <is>
        <t>Республика Карелия</t>
      </is>
    </nc>
  </rcc>
  <rfmt sheetId="1" sqref="A120:XFD120">
    <dxf>
      <fill>
        <patternFill patternType="none">
          <bgColor auto="1"/>
        </patternFill>
      </fill>
    </dxf>
  </rfmt>
  <rfmt sheetId="1" sqref="A8:A12" start="0" length="0">
    <dxf>
      <border>
        <left style="medium">
          <color indexed="64"/>
        </left>
      </border>
    </dxf>
  </rfmt>
  <rfmt sheetId="1" sqref="N8:N12" start="0" length="0">
    <dxf>
      <border>
        <right style="medium">
          <color indexed="64"/>
        </right>
      </border>
    </dxf>
  </rfmt>
  <rfmt sheetId="1" sqref="A12:N12" start="0" length="0">
    <dxf>
      <border>
        <bottom style="medium">
          <color indexed="64"/>
        </bottom>
      </border>
    </dxf>
  </rfmt>
  <rfmt sheetId="1" sqref="A13" start="0" length="0">
    <dxf>
      <border>
        <left style="medium">
          <color indexed="64"/>
        </left>
      </border>
    </dxf>
  </rfmt>
  <rfmt sheetId="1" sqref="N13" start="0" length="0">
    <dxf>
      <border>
        <right style="medium">
          <color indexed="64"/>
        </right>
      </border>
    </dxf>
  </rfmt>
  <rfmt sheetId="1" sqref="A13:N13" start="0" length="0">
    <dxf>
      <border>
        <bottom style="medium">
          <color indexed="64"/>
        </bottom>
      </border>
    </dxf>
  </rfmt>
  <rfmt sheetId="1" sqref="A14:A16" start="0" length="0">
    <dxf>
      <border>
        <left style="medium">
          <color indexed="64"/>
        </left>
      </border>
    </dxf>
  </rfmt>
  <rfmt sheetId="1" sqref="N14:N16" start="0" length="0">
    <dxf>
      <border>
        <right style="medium">
          <color indexed="64"/>
        </right>
      </border>
    </dxf>
  </rfmt>
  <rfmt sheetId="1" sqref="A16:N16" start="0" length="0">
    <dxf>
      <border>
        <bottom style="medium">
          <color indexed="64"/>
        </bottom>
      </border>
    </dxf>
  </rfmt>
  <rfmt sheetId="1" sqref="A17:A18" start="0" length="0">
    <dxf>
      <border>
        <left style="medium">
          <color indexed="64"/>
        </left>
      </border>
    </dxf>
  </rfmt>
  <rfmt sheetId="1" sqref="N17:N18" start="0" length="0">
    <dxf>
      <border>
        <right style="medium">
          <color indexed="64"/>
        </right>
      </border>
    </dxf>
  </rfmt>
  <rfmt sheetId="1" sqref="A18:N18" start="0" length="0">
    <dxf>
      <border>
        <bottom style="medium">
          <color indexed="64"/>
        </bottom>
      </border>
    </dxf>
  </rfmt>
  <rfmt sheetId="1" sqref="A19" start="0" length="0">
    <dxf>
      <border>
        <left style="medium">
          <color indexed="64"/>
        </left>
      </border>
    </dxf>
  </rfmt>
  <rfmt sheetId="1" sqref="N19" start="0" length="0">
    <dxf>
      <border>
        <right style="medium">
          <color indexed="64"/>
        </right>
      </border>
    </dxf>
  </rfmt>
  <rfmt sheetId="1" sqref="A19:N19" start="0" length="0">
    <dxf>
      <border>
        <bottom style="medium">
          <color indexed="64"/>
        </bottom>
      </border>
    </dxf>
  </rfmt>
  <rfmt sheetId="1" sqref="A20" start="0" length="0">
    <dxf>
      <border>
        <left style="medium">
          <color indexed="64"/>
        </left>
      </border>
    </dxf>
  </rfmt>
  <rfmt sheetId="1" sqref="N20" start="0" length="0">
    <dxf>
      <border>
        <right style="medium">
          <color indexed="64"/>
        </right>
      </border>
    </dxf>
  </rfmt>
  <rfmt sheetId="1" sqref="A20:N20" start="0" length="0">
    <dxf>
      <border>
        <bottom style="medium">
          <color indexed="64"/>
        </bottom>
      </border>
    </dxf>
  </rfmt>
  <rfmt sheetId="1" sqref="A21:A23" start="0" length="0">
    <dxf>
      <border>
        <left style="medium">
          <color indexed="64"/>
        </left>
      </border>
    </dxf>
  </rfmt>
  <rfmt sheetId="1" sqref="N21:N23" start="0" length="0">
    <dxf>
      <border>
        <right style="medium">
          <color indexed="64"/>
        </right>
      </border>
    </dxf>
  </rfmt>
  <rfmt sheetId="1" sqref="A23:N23" start="0" length="0">
    <dxf>
      <border>
        <bottom style="medium">
          <color indexed="64"/>
        </bottom>
      </border>
    </dxf>
  </rfmt>
  <rfmt sheetId="1" sqref="A24:A28" start="0" length="0">
    <dxf>
      <border>
        <left style="medium">
          <color indexed="64"/>
        </left>
      </border>
    </dxf>
  </rfmt>
  <rfmt sheetId="1" sqref="N24:N28" start="0" length="0">
    <dxf>
      <border>
        <right style="medium">
          <color indexed="64"/>
        </right>
      </border>
    </dxf>
  </rfmt>
  <rfmt sheetId="1" sqref="A28:N28" start="0" length="0">
    <dxf>
      <border>
        <bottom style="medium">
          <color indexed="64"/>
        </bottom>
      </border>
    </dxf>
  </rfmt>
  <rfmt sheetId="1" sqref="A29:A37" start="0" length="0">
    <dxf>
      <border>
        <left style="medium">
          <color indexed="64"/>
        </left>
      </border>
    </dxf>
  </rfmt>
  <rfmt sheetId="1" sqref="N29:N37" start="0" length="0">
    <dxf>
      <border>
        <right style="medium">
          <color indexed="64"/>
        </right>
      </border>
    </dxf>
  </rfmt>
  <rfmt sheetId="1" sqref="A37:N37" start="0" length="0">
    <dxf>
      <border>
        <bottom style="medium">
          <color indexed="64"/>
        </bottom>
      </border>
    </dxf>
  </rfmt>
  <rfmt sheetId="1" sqref="A38:A41" start="0" length="0">
    <dxf>
      <border>
        <left style="medium">
          <color indexed="64"/>
        </left>
      </border>
    </dxf>
  </rfmt>
  <rfmt sheetId="1" sqref="N38:N41" start="0" length="0">
    <dxf>
      <border>
        <right style="medium">
          <color indexed="64"/>
        </right>
      </border>
    </dxf>
  </rfmt>
  <rfmt sheetId="1" sqref="A41:N41" start="0" length="0">
    <dxf>
      <border>
        <bottom style="medium">
          <color indexed="64"/>
        </bottom>
      </border>
    </dxf>
  </rfmt>
  <rfmt sheetId="1" sqref="A42" start="0" length="0">
    <dxf>
      <border>
        <left style="medium">
          <color indexed="64"/>
        </left>
      </border>
    </dxf>
  </rfmt>
  <rfmt sheetId="1" sqref="N42" start="0" length="0">
    <dxf>
      <border>
        <right style="medium">
          <color indexed="64"/>
        </right>
      </border>
    </dxf>
  </rfmt>
  <rfmt sheetId="1" sqref="A42:N42" start="0" length="0">
    <dxf>
      <border>
        <bottom style="medium">
          <color indexed="64"/>
        </bottom>
      </border>
    </dxf>
  </rfmt>
  <rfmt sheetId="1" sqref="A43:A48" start="0" length="0">
    <dxf>
      <border>
        <left style="medium">
          <color indexed="64"/>
        </left>
      </border>
    </dxf>
  </rfmt>
  <rfmt sheetId="1" sqref="N43:N48" start="0" length="0">
    <dxf>
      <border>
        <right style="medium">
          <color indexed="64"/>
        </right>
      </border>
    </dxf>
  </rfmt>
  <rfmt sheetId="1" sqref="A48:N48" start="0" length="0">
    <dxf>
      <border>
        <bottom style="medium">
          <color indexed="64"/>
        </bottom>
      </border>
    </dxf>
  </rfmt>
  <rrc rId="1232" sId="1" ref="A19:XFD19" action="insertRow"/>
  <rfmt sheetId="1" sqref="A19:A20" start="0" length="0">
    <dxf>
      <border>
        <left style="thin">
          <color indexed="64"/>
        </left>
      </border>
    </dxf>
  </rfmt>
  <rfmt sheetId="1" sqref="A19:N19" start="0" length="0">
    <dxf>
      <border>
        <top style="thin">
          <color indexed="64"/>
        </top>
      </border>
    </dxf>
  </rfmt>
  <rfmt sheetId="1" sqref="N19:N20" start="0" length="0">
    <dxf>
      <border>
        <right style="thin">
          <color indexed="64"/>
        </right>
      </border>
    </dxf>
  </rfmt>
  <rfmt sheetId="1" sqref="A20:N20" start="0" length="0">
    <dxf>
      <border>
        <bottom style="thin">
          <color indexed="64"/>
        </bottom>
      </border>
    </dxf>
  </rfmt>
  <rfmt sheetId="1" sqref="A19:N20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cc rId="1233" sId="1">
    <nc r="B19" t="inlineStr">
      <is>
        <t>Новосибирская область</t>
      </is>
    </nc>
  </rcc>
  <rcc rId="1234" sId="1">
    <nc r="C19" t="inlineStr">
      <is>
        <t>ООО "Профит Групп"</t>
      </is>
    </nc>
  </rcc>
  <rfmt sheetId="1" sqref="A18:N18" start="0" length="0">
    <dxf>
      <border>
        <bottom style="medium">
          <color indexed="64"/>
        </bottom>
      </border>
    </dxf>
  </rfmt>
  <rfmt sheetId="1" sqref="A19:A20" start="0" length="0">
    <dxf>
      <border>
        <left style="medium">
          <color indexed="64"/>
        </left>
      </border>
    </dxf>
  </rfmt>
  <rfmt sheetId="1" sqref="N19:N20" start="0" length="0">
    <dxf>
      <border>
        <right style="medium">
          <color indexed="64"/>
        </right>
      </border>
    </dxf>
  </rfmt>
  <rfmt sheetId="1" sqref="A20:N20" start="0" length="0">
    <dxf>
      <border>
        <bottom style="medium">
          <color indexed="64"/>
        </bottom>
      </border>
    </dxf>
  </rfmt>
  <rfmt sheetId="1" sqref="A8" start="0" length="0">
    <dxf>
      <border outline="0">
        <bottom style="medium">
          <color indexed="64"/>
        </bottom>
      </border>
    </dxf>
  </rfmt>
  <rfmt sheetId="1" sqref="A9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10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11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12" start="0" length="0">
    <dxf>
      <border outline="0">
        <top style="medium">
          <color indexed="64"/>
        </top>
      </border>
    </dxf>
  </rfmt>
  <rfmt sheetId="1" sqref="A14" start="0" length="0">
    <dxf>
      <border outline="0">
        <bottom style="medium">
          <color indexed="64"/>
        </bottom>
      </border>
    </dxf>
  </rfmt>
  <rfmt sheetId="1" sqref="A15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16" start="0" length="0">
    <dxf>
      <border outline="0">
        <top style="medium">
          <color indexed="64"/>
        </top>
      </border>
    </dxf>
  </rfmt>
  <rfmt sheetId="1" sqref="A17" start="0" length="0">
    <dxf>
      <border outline="0">
        <bottom style="medium">
          <color indexed="64"/>
        </bottom>
      </border>
    </dxf>
  </rfmt>
  <rfmt sheetId="1" sqref="A18" start="0" length="0">
    <dxf>
      <border outline="0">
        <top style="medium">
          <color indexed="64"/>
        </top>
      </border>
    </dxf>
  </rfmt>
  <rfmt sheetId="1" sqref="A19" start="0" length="0">
    <dxf>
      <border outline="0">
        <bottom style="medium">
          <color indexed="64"/>
        </bottom>
      </border>
    </dxf>
  </rfmt>
  <rfmt sheetId="1" sqref="A20" start="0" length="0">
    <dxf>
      <border outline="0">
        <top style="medium">
          <color indexed="64"/>
        </top>
      </border>
    </dxf>
  </rfmt>
  <rfmt sheetId="1" sqref="A21" start="0" length="0">
    <dxf>
      <border outline="0">
        <top style="medium">
          <color indexed="64"/>
        </top>
      </border>
    </dxf>
  </rfmt>
  <rfmt sheetId="1" sqref="A22" start="0" length="0">
    <dxf>
      <border outline="0">
        <bottom style="medium">
          <color indexed="64"/>
        </bottom>
      </border>
    </dxf>
  </rfmt>
  <rfmt sheetId="1" sqref="A23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24" start="0" length="0">
    <dxf>
      <border outline="0">
        <top style="medium">
          <color indexed="64"/>
        </top>
      </border>
    </dxf>
  </rfmt>
  <rfmt sheetId="1" sqref="A25" start="0" length="0">
    <dxf>
      <border outline="0">
        <bottom style="medium">
          <color indexed="64"/>
        </bottom>
      </border>
    </dxf>
  </rfmt>
  <rfmt sheetId="1" sqref="A26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27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28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29" start="0" length="0">
    <dxf>
      <border outline="0">
        <top style="medium">
          <color indexed="64"/>
        </top>
      </border>
    </dxf>
  </rfmt>
  <rfmt sheetId="1" sqref="A30" start="0" length="0">
    <dxf>
      <border outline="0">
        <bottom style="medium">
          <color indexed="64"/>
        </bottom>
      </border>
    </dxf>
  </rfmt>
  <rfmt sheetId="1" sqref="A31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32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33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34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35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36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37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38" start="0" length="0">
    <dxf>
      <border outline="0">
        <top style="medium">
          <color indexed="64"/>
        </top>
      </border>
    </dxf>
  </rfmt>
  <rfmt sheetId="1" sqref="A39" start="0" length="0">
    <dxf>
      <border outline="0">
        <bottom style="medium">
          <color indexed="64"/>
        </bottom>
      </border>
    </dxf>
  </rfmt>
  <rfmt sheetId="1" sqref="A40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41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42" start="0" length="0">
    <dxf>
      <border outline="0">
        <top style="medium">
          <color indexed="64"/>
        </top>
      </border>
    </dxf>
  </rfmt>
  <rfmt sheetId="1" sqref="A44" start="0" length="0">
    <dxf>
      <border outline="0">
        <bottom style="medium">
          <color indexed="64"/>
        </bottom>
      </border>
    </dxf>
  </rfmt>
  <rfmt sheetId="1" sqref="A45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46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47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48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49" start="0" length="0">
    <dxf>
      <border outline="0">
        <top style="medium">
          <color indexed="64"/>
        </top>
      </border>
    </dxf>
  </rfmt>
  <rfmt sheetId="1" sqref="A50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51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52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53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54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55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56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57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58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59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60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61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62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63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64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65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66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67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68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69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70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71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72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73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74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75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76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77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78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79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80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81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82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83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84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85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86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87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88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89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90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91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92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93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94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95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96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97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98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99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100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101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102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103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104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105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106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107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108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109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110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111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112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113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114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115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116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117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118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119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120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121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122" start="0" length="0">
    <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123" start="0" length="0">
    <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124" start="0" length="0">
    <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7" start="0" length="0">
    <dxf>
      <alignment horizontal="left" wrapText="1" readingOrder="0"/>
      <border outline="0">
        <left style="thin">
          <color indexed="64"/>
        </left>
      </border>
    </dxf>
  </rfmt>
  <rfmt sheetId="1" sqref="A8" start="0" length="0">
    <dxf>
      <alignment horizontal="left" wrapText="1" readingOrder="0"/>
      <border outline="0">
        <left style="thin">
          <color indexed="64"/>
        </left>
        <bottom style="thin">
          <color indexed="64"/>
        </bottom>
      </border>
    </dxf>
  </rfmt>
  <rfmt sheetId="1" sqref="A9" start="0" length="0">
    <dxf>
      <alignment horizontal="left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10" start="0" length="0">
    <dxf>
      <alignment horizontal="left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11" start="0" length="0">
    <dxf>
      <alignment horizontal="left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12" start="0" length="0">
    <dxf>
      <alignment horizontal="left" wrapText="1" readingOrder="0"/>
      <border outline="0">
        <left style="thin">
          <color indexed="64"/>
        </left>
        <top style="thin">
          <color indexed="64"/>
        </top>
      </border>
    </dxf>
  </rfmt>
  <rfmt sheetId="1" sqref="A13" start="0" length="0">
    <dxf>
      <alignment horizontal="left" wrapText="1" readingOrder="0"/>
      <border outline="0">
        <left style="thin">
          <color indexed="64"/>
        </left>
      </border>
    </dxf>
  </rfmt>
  <rfmt sheetId="1" sqref="A14" start="0" length="0">
    <dxf>
      <alignment horizontal="general" vertical="top" wrapText="1" readingOrder="0"/>
      <border outline="0">
        <left style="thin">
          <color indexed="64"/>
        </left>
        <bottom style="thin">
          <color indexed="64"/>
        </bottom>
      </border>
    </dxf>
  </rfmt>
  <rfmt sheetId="1" sqref="A15" start="0" length="0">
    <dxf>
      <alignment horizontal="left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16" start="0" length="0">
    <dxf>
      <alignment horizontal="left" wrapText="1" readingOrder="0"/>
      <border outline="0">
        <left style="thin">
          <color indexed="64"/>
        </left>
        <top style="thin">
          <color indexed="64"/>
        </top>
      </border>
    </dxf>
  </rfmt>
  <rfmt sheetId="1" sqref="A17" start="0" length="0">
    <dxf>
      <alignment horizontal="left" wrapText="1" readingOrder="0"/>
      <border outline="0">
        <left style="thin">
          <color indexed="64"/>
        </left>
        <bottom style="thin">
          <color indexed="64"/>
        </bottom>
      </border>
    </dxf>
  </rfmt>
  <rfmt sheetId="1" sqref="A18" start="0" length="0">
    <dxf>
      <alignment horizontal="left" wrapText="1" readingOrder="0"/>
      <border outline="0">
        <left style="thin">
          <color indexed="64"/>
        </left>
        <top style="thin">
          <color indexed="64"/>
        </top>
      </border>
    </dxf>
  </rfmt>
  <rcc rId="1235" sId="1" odxf="1" dxf="1">
    <nc r="A19">
      <v>13</v>
    </nc>
    <ndxf>
      <alignment horizontal="left" wrapText="1" readingOrder="0"/>
      <border outline="0">
        <left style="thin">
          <color indexed="64"/>
        </left>
        <bottom style="thin">
          <color indexed="64"/>
        </bottom>
      </border>
    </ndxf>
  </rcc>
  <rcc rId="1236" sId="1" odxf="1" dxf="1">
    <oc r="A20">
      <v>13</v>
    </oc>
    <nc r="A20">
      <v>14</v>
    </nc>
    <ndxf>
      <alignment horizontal="left" wrapText="1" readingOrder="0"/>
      <border outline="0">
        <left style="thin">
          <color indexed="64"/>
        </left>
        <top style="thin">
          <color indexed="64"/>
        </top>
      </border>
    </ndxf>
  </rcc>
  <rcc rId="1237" sId="1" odxf="1" dxf="1">
    <oc r="A21">
      <v>14</v>
    </oc>
    <nc r="A21">
      <v>15</v>
    </nc>
    <ndxf>
      <alignment horizontal="left" wrapText="1" readingOrder="0"/>
      <border outline="0">
        <left style="thin">
          <color indexed="64"/>
        </left>
        <top/>
      </border>
    </ndxf>
  </rcc>
  <rcc rId="1238" sId="1" odxf="1" dxf="1">
    <oc r="A22">
      <v>15</v>
    </oc>
    <nc r="A22">
      <v>16</v>
    </nc>
    <ndxf>
      <alignment horizontal="left" wrapText="1" readingOrder="0"/>
      <border outline="0">
        <left style="thin">
          <color indexed="64"/>
        </left>
        <bottom style="thin">
          <color indexed="64"/>
        </bottom>
      </border>
    </ndxf>
  </rcc>
  <rcc rId="1239" sId="1" odxf="1" dxf="1">
    <oc r="A23">
      <v>16</v>
    </oc>
    <nc r="A23">
      <v>17</v>
    </nc>
    <ndxf>
      <alignment horizontal="left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1240" sId="1" odxf="1" dxf="1">
    <oc r="A24">
      <v>17</v>
    </oc>
    <nc r="A24">
      <v>18</v>
    </nc>
    <ndxf>
      <alignment horizontal="left" wrapText="1" readingOrder="0"/>
      <border outline="0">
        <left style="thin">
          <color indexed="64"/>
        </left>
        <top style="thin">
          <color indexed="64"/>
        </top>
      </border>
    </ndxf>
  </rcc>
  <rcc rId="1241" sId="1" odxf="1" dxf="1">
    <oc r="A25">
      <v>18</v>
    </oc>
    <nc r="A25">
      <v>19</v>
    </nc>
    <ndxf>
      <alignment horizontal="general" vertical="top" wrapText="1" readingOrder="0"/>
      <border outline="0">
        <left style="thin">
          <color indexed="64"/>
        </left>
        <bottom style="thin">
          <color indexed="64"/>
        </bottom>
      </border>
    </ndxf>
  </rcc>
  <rcc rId="1242" sId="1" odxf="1" dxf="1">
    <oc r="A26">
      <v>19</v>
    </oc>
    <nc r="A26">
      <v>20</v>
    </nc>
    <ndxf>
      <alignment horizontal="general"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1243" sId="1" odxf="1" dxf="1">
    <oc r="A27">
      <v>20</v>
    </oc>
    <nc r="A27">
      <v>21</v>
    </nc>
    <ndxf>
      <alignment horizontal="general"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1244" sId="1" odxf="1" dxf="1">
    <oc r="A28">
      <v>21</v>
    </oc>
    <nc r="A28">
      <v>22</v>
    </nc>
    <ndxf>
      <alignment horizontal="general"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1245" sId="1" odxf="1" dxf="1">
    <oc r="A29">
      <v>22</v>
    </oc>
    <nc r="A29">
      <v>23</v>
    </nc>
    <ndxf>
      <alignment horizontal="general" vertical="top" wrapText="1" readingOrder="0"/>
      <border outline="0">
        <left style="thin">
          <color indexed="64"/>
        </left>
        <top style="thin">
          <color indexed="64"/>
        </top>
      </border>
    </ndxf>
  </rcc>
  <rcc rId="1246" sId="1" odxf="1" dxf="1">
    <oc r="A30">
      <v>23</v>
    </oc>
    <nc r="A30">
      <v>24</v>
    </nc>
    <ndxf>
      <alignment horizontal="general" vertical="top" wrapText="1" readingOrder="0"/>
      <border outline="0">
        <left style="thin">
          <color indexed="64"/>
        </left>
        <bottom style="thin">
          <color indexed="64"/>
        </bottom>
      </border>
    </ndxf>
  </rcc>
  <rcc rId="1247" sId="1" odxf="1" dxf="1">
    <oc r="A31">
      <v>24</v>
    </oc>
    <nc r="A31">
      <v>25</v>
    </nc>
    <ndxf>
      <alignment horizontal="general"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1248" sId="1" odxf="1" dxf="1">
    <oc r="A32">
      <v>25</v>
    </oc>
    <nc r="A32">
      <v>26</v>
    </nc>
    <ndxf>
      <alignment horizontal="general"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1249" sId="1" odxf="1" dxf="1">
    <oc r="A33">
      <v>26</v>
    </oc>
    <nc r="A33">
      <v>27</v>
    </nc>
    <ndxf>
      <alignment horizontal="general"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1250" sId="1" odxf="1" dxf="1">
    <oc r="A34">
      <v>27</v>
    </oc>
    <nc r="A34">
      <v>28</v>
    </nc>
    <ndxf>
      <alignment horizontal="general"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1251" sId="1" odxf="1" dxf="1">
    <oc r="A35">
      <v>28</v>
    </oc>
    <nc r="A35">
      <v>29</v>
    </nc>
    <ndxf>
      <alignment horizontal="general"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1252" sId="1" odxf="1" dxf="1">
    <oc r="A36">
      <v>29</v>
    </oc>
    <nc r="A36">
      <v>30</v>
    </nc>
    <ndxf>
      <alignment horizontal="general"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1253" sId="1" odxf="1" dxf="1">
    <oc r="A37">
      <v>30</v>
    </oc>
    <nc r="A37">
      <v>31</v>
    </nc>
    <ndxf>
      <alignment horizontal="general"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1254" sId="1" odxf="1" dxf="1">
    <oc r="A38">
      <v>31</v>
    </oc>
    <nc r="A38">
      <v>32</v>
    </nc>
    <ndxf>
      <alignment horizontal="general" vertical="top" wrapText="1" readingOrder="0"/>
      <border outline="0">
        <left style="thin">
          <color indexed="64"/>
        </left>
        <top style="thin">
          <color indexed="64"/>
        </top>
      </border>
    </ndxf>
  </rcc>
  <rcc rId="1255" sId="1" odxf="1" dxf="1">
    <oc r="A39">
      <v>32</v>
    </oc>
    <nc r="A39">
      <v>33</v>
    </nc>
    <ndxf>
      <alignment horizontal="general" vertical="top" wrapText="1" readingOrder="0"/>
      <border outline="0">
        <left style="thin">
          <color indexed="64"/>
        </left>
        <bottom style="thin">
          <color indexed="64"/>
        </bottom>
      </border>
    </ndxf>
  </rcc>
  <rcc rId="1256" sId="1" odxf="1" dxf="1">
    <oc r="A40">
      <v>33</v>
    </oc>
    <nc r="A40">
      <v>34</v>
    </nc>
    <ndxf>
      <alignment horizontal="general"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1257" sId="1" odxf="1" dxf="1">
    <oc r="A41">
      <v>34</v>
    </oc>
    <nc r="A41">
      <v>35</v>
    </nc>
    <ndxf>
      <alignment horizontal="general"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1258" sId="1" odxf="1" dxf="1">
    <oc r="A42">
      <v>35</v>
    </oc>
    <nc r="A42">
      <v>36</v>
    </nc>
    <ndxf>
      <alignment horizontal="general" vertical="top" wrapText="1" readingOrder="0"/>
      <border outline="0">
        <left style="thin">
          <color indexed="64"/>
        </left>
        <top style="thin">
          <color indexed="64"/>
        </top>
      </border>
    </ndxf>
  </rcc>
  <rcc rId="1259" sId="1" odxf="1" dxf="1">
    <oc r="A43">
      <v>36</v>
    </oc>
    <nc r="A43">
      <v>37</v>
    </nc>
    <ndxf>
      <alignment horizontal="general" vertical="bottom" readingOrder="0"/>
      <border outline="0">
        <left style="thin">
          <color indexed="64"/>
        </left>
      </border>
    </ndxf>
  </rcc>
  <rcc rId="1260" sId="1" odxf="1" dxf="1">
    <oc r="A44">
      <v>37</v>
    </oc>
    <nc r="A44">
      <v>38</v>
    </nc>
    <ndxf>
      <alignment horizontal="general" vertical="bottom" readingOrder="0"/>
      <border outline="0">
        <left style="thin">
          <color indexed="64"/>
        </left>
        <bottom style="thin">
          <color indexed="64"/>
        </bottom>
      </border>
    </ndxf>
  </rcc>
  <rcc rId="1261" sId="1" odxf="1" dxf="1">
    <oc r="A45">
      <v>38</v>
    </oc>
    <nc r="A45">
      <v>39</v>
    </nc>
    <n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1262" sId="1" odxf="1" dxf="1">
    <oc r="A46">
      <v>39</v>
    </oc>
    <nc r="A46">
      <v>40</v>
    </nc>
    <n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1263" sId="1" odxf="1" dxf="1">
    <oc r="A47">
      <v>40</v>
    </oc>
    <nc r="A47">
      <v>41</v>
    </nc>
    <n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1264" sId="1" odxf="1" dxf="1">
    <oc r="A48">
      <v>41</v>
    </oc>
    <nc r="A48">
      <v>42</v>
    </nc>
    <ndxf>
      <alignment horizontal="general"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1265" sId="1" odxf="1" dxf="1">
    <oc r="A49">
      <v>42</v>
    </oc>
    <nc r="A49">
      <v>43</v>
    </nc>
    <ndxf>
      <alignment horizontal="general" vertical="bottom" readingOrder="0"/>
      <border outline="0">
        <left style="thin">
          <color indexed="64"/>
        </left>
        <top style="thin">
          <color indexed="64"/>
        </top>
      </border>
    </ndxf>
  </rcc>
  <rcc rId="1266" sId="1" odxf="1" dxf="1">
    <oc r="A50">
      <v>43</v>
    </oc>
    <nc r="A50">
      <v>44</v>
    </nc>
    <ndxf>
      <alignment horizontal="left" wrapText="1" readingOrder="0"/>
      <border outline="0">
        <left style="thin">
          <color indexed="64"/>
        </left>
        <top/>
        <bottom style="thin">
          <color indexed="64"/>
        </bottom>
      </border>
    </ndxf>
  </rcc>
  <rfmt sheetId="1" sqref="A51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52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53" start="0" length="0">
    <dxf>
      <font>
        <color auto="1"/>
      </font>
      <fill>
        <patternFill patternType="solid">
          <bgColor theme="0"/>
        </patternFill>
      </fill>
      <alignment horizontal="general"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54" start="0" length="0">
    <dxf>
      <font>
        <color auto="1"/>
      </font>
      <fill>
        <patternFill patternType="solid">
          <bgColor theme="0"/>
        </patternFill>
      </fill>
      <alignment horizontal="general"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55" start="0" length="0">
    <dxf>
      <alignment horizontal="general"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56" start="0" length="0">
    <dxf>
      <alignment horizontal="general"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57" start="0" length="0">
    <dxf>
      <font>
        <color auto="1"/>
      </font>
      <alignment horizontal="general"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58" start="0" length="0">
    <dxf>
      <alignment horizontal="general"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59" start="0" length="0">
    <dxf>
      <alignment horizontal="general"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60" start="0" length="0">
    <dxf>
      <alignment horizontal="general"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61" start="0" length="0">
    <dxf>
      <alignment horizontal="general"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62" start="0" length="0">
    <dxf>
      <alignment horizontal="general"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63" start="0" length="0">
    <dxf>
      <alignment horizontal="general"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64" start="0" length="0">
    <dxf>
      <alignment horizontal="general"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65" start="0" length="0">
    <dxf>
      <alignment horizontal="general"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66" start="0" length="0">
    <dxf>
      <alignment horizontal="general"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67" start="0" length="0">
    <dxf>
      <alignment horizontal="general"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68" start="0" length="0">
    <dxf>
      <alignment horizontal="general"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69" start="0" length="0">
    <dxf>
      <alignment horizontal="general"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70" start="0" length="0">
    <dxf>
      <alignment horizontal="general"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71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72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73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74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75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76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77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78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79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80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81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82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83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84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85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86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87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88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89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90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91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92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93" start="0" length="0">
    <dxf>
      <alignment horizontal="general"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94" start="0" length="0">
    <dxf>
      <alignment horizontal="general"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95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96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97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98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99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100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101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102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103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104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105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106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107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108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109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110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111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112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113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114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115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116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117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118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119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120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121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122" start="0" length="0">
    <dxf>
      <fill>
        <patternFill patternType="solid">
          <bgColor rgb="FFFFFF00"/>
        </patternFill>
      </fill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123" start="0" length="0">
    <dxf>
      <fill>
        <patternFill patternType="solid">
          <bgColor rgb="FFFFFF00"/>
        </patternFill>
      </fill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124" start="0" length="0">
    <dxf>
      <fill>
        <patternFill patternType="solid">
          <bgColor rgb="FFFFFF00"/>
        </patternFill>
      </fill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7:A124">
    <dxf>
      <alignment horizontal="right" vertical="center" wrapText="0" readingOrder="0"/>
    </dxf>
  </rfmt>
  <rrc rId="1267" sId="1" ref="A50:XFD50" action="deleteRow">
    <rfmt sheetId="1" xfDxf="1" sqref="A50:XFD50" start="0" length="0">
      <dxf>
        <font>
          <color auto="1"/>
        </font>
      </dxf>
    </rfmt>
    <rcc rId="0" sId="1" dxf="1">
      <nc r="A50">
        <v>44</v>
      </nc>
      <ndxf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50" t="inlineStr">
        <is>
          <t>Новосибирская область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50" t="inlineStr">
        <is>
          <t>ООО "Профит Групп"</t>
        </is>
      </nc>
      <ndxf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s="1" dxf="1">
      <nc r="D50">
        <f>SUM(E50:I50)</f>
      </nc>
      <ndxf>
        <numFmt numFmtId="166" formatCode="_-* #,##0.000\ _₽_-;\-* #,##0.000\ _₽_-;_-* &quot;-&quot;??\ _₽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E50" start="0" length="0">
      <dxf>
        <font>
          <sz val="11"/>
          <color theme="1"/>
          <name val="Times New Roman"/>
          <scheme val="none"/>
        </font>
        <numFmt numFmtId="166" formatCode="_-* #,##0.000\ _₽_-;\-* #,##0.000\ _₽_-;_-* &quot;-&quot;??\ _₽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F50" start="0" length="0">
      <dxf>
        <font>
          <sz val="11"/>
          <color theme="1"/>
          <name val="Times New Roman"/>
          <scheme val="none"/>
        </font>
        <numFmt numFmtId="166" formatCode="_-* #,##0.000\ _₽_-;\-* #,##0.000\ _₽_-;_-* &quot;-&quot;??\ _₽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G50" start="0" length="0">
      <dxf>
        <numFmt numFmtId="166" formatCode="_-* #,##0.000\ _₽_-;\-* #,##0.000\ _₽_-;_-* &quot;-&quot;??\ _₽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H50" start="0" length="0">
      <dxf>
        <numFmt numFmtId="166" formatCode="_-* #,##0.000\ _₽_-;\-* #,##0.000\ _₽_-;_-* &quot;-&quot;??\ _₽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I50" start="0" length="0">
      <dxf>
        <numFmt numFmtId="166" formatCode="_-* #,##0.000\ _₽_-;\-* #,##0.000\ _₽_-;_-* &quot;-&quot;??\ _₽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J50" start="0" length="0">
      <dxf>
        <font>
          <sz val="11"/>
          <color theme="1"/>
          <name val="Times New Roman"/>
          <scheme val="none"/>
        </font>
        <numFmt numFmtId="166" formatCode="_-* #,##0.000\ _₽_-;\-* #,##0.000\ _₽_-;_-* &quot;-&quot;??\ _₽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K50" start="0" length="0">
      <dxf>
        <font>
          <sz val="11"/>
          <color theme="1"/>
          <name val="Times New Roman"/>
          <scheme val="none"/>
        </font>
        <numFmt numFmtId="166" formatCode="_-* #,##0.000\ _₽_-;\-* #,##0.000\ _₽_-;_-* &quot;-&quot;??\ _₽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L50" start="0" length="0">
      <dxf>
        <font>
          <sz val="11"/>
          <color theme="1"/>
          <name val="Times New Roman"/>
          <scheme val="none"/>
        </font>
        <numFmt numFmtId="166" formatCode="_-* #,##0.000\ _₽_-;\-* #,##0.000\ _₽_-;_-* &quot;-&quot;??\ _₽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M50" start="0" length="0">
      <dxf>
        <font>
          <sz val="11"/>
          <color theme="1"/>
          <name val="Times New Roman"/>
          <scheme val="none"/>
        </font>
        <numFmt numFmtId="166" formatCode="_-* #,##0.000\ _₽_-;\-* #,##0.000\ _₽_-;_-* &quot;-&quot;??\ _₽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N50" start="0" length="0">
      <dxf>
        <font>
          <sz val="11"/>
          <color theme="1"/>
          <name val="Times New Roman"/>
          <scheme val="none"/>
        </font>
        <numFmt numFmtId="166" formatCode="_-* #,##0.000\ _₽_-;\-* #,##0.000\ _₽_-;_-* &quot;-&quot;??\ _₽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fmt sheetId="1" sqref="A52" start="0" length="0">
    <dxf>
      <font>
        <color auto="1"/>
      </font>
      <fill>
        <patternFill patternType="none">
          <bgColor indexed="65"/>
        </patternFill>
      </fill>
    </dxf>
  </rfmt>
  <rfmt sheetId="1" sqref="A53" start="0" length="0">
    <dxf>
      <font>
        <color auto="1"/>
      </font>
      <fill>
        <patternFill patternType="none">
          <bgColor indexed="65"/>
        </patternFill>
      </fill>
    </dxf>
  </rfmt>
  <rfmt sheetId="1" sqref="A56" start="0" length="0">
    <dxf>
      <font>
        <color auto="1"/>
      </font>
    </dxf>
  </rfmt>
  <rcc rId="1268" sId="1">
    <nc r="A120">
      <v>114</v>
    </nc>
  </rcc>
  <rcc rId="1269" sId="1" odxf="1" dxf="1">
    <nc r="A121">
      <v>115</v>
    </nc>
    <ndxf>
      <fill>
        <patternFill patternType="none">
          <bgColor indexed="65"/>
        </patternFill>
      </fill>
    </ndxf>
  </rcc>
  <rcc rId="1270" sId="1" odxf="1" dxf="1">
    <nc r="A122">
      <v>116</v>
    </nc>
    <ndxf>
      <fill>
        <patternFill patternType="none">
          <bgColor indexed="65"/>
        </patternFill>
      </fill>
    </ndxf>
  </rcc>
  <rcc rId="1271" sId="1" odxf="1" dxf="1">
    <nc r="A123">
      <v>117</v>
    </nc>
    <ndxf>
      <fill>
        <patternFill patternType="none">
          <bgColor indexed="65"/>
        </patternFill>
      </fill>
    </ndxf>
  </rcc>
  <rfmt sheetId="1" sqref="A50:A53" start="0" length="0">
    <dxf>
      <border>
        <left style="medium">
          <color indexed="64"/>
        </left>
      </border>
    </dxf>
  </rfmt>
  <rfmt sheetId="1" sqref="N50:N53" start="0" length="0">
    <dxf>
      <border>
        <right style="medium">
          <color indexed="64"/>
        </right>
      </border>
    </dxf>
  </rfmt>
  <rfmt sheetId="1" sqref="A53:N53" start="0" length="0">
    <dxf>
      <border>
        <bottom style="medium">
          <color indexed="64"/>
        </bottom>
      </border>
    </dxf>
  </rfmt>
  <rfmt sheetId="1" sqref="A54:A69" start="0" length="0">
    <dxf>
      <border>
        <left style="medium">
          <color indexed="64"/>
        </left>
      </border>
    </dxf>
  </rfmt>
  <rfmt sheetId="1" sqref="N54:N69" start="0" length="0">
    <dxf>
      <border>
        <right style="medium">
          <color indexed="64"/>
        </right>
      </border>
    </dxf>
  </rfmt>
  <rfmt sheetId="1" sqref="A69:N69" start="0" length="0">
    <dxf>
      <border>
        <bottom style="medium">
          <color indexed="64"/>
        </bottom>
      </border>
    </dxf>
  </rfmt>
  <rfmt sheetId="1" sqref="A70:A90" start="0" length="0">
    <dxf>
      <border>
        <left style="medium">
          <color indexed="64"/>
        </left>
      </border>
    </dxf>
  </rfmt>
  <rfmt sheetId="1" sqref="N70:N90" start="0" length="0">
    <dxf>
      <border>
        <right style="medium">
          <color indexed="64"/>
        </right>
      </border>
    </dxf>
  </rfmt>
  <rfmt sheetId="1" sqref="A90:N90" start="0" length="0">
    <dxf>
      <border>
        <bottom style="medium">
          <color indexed="64"/>
        </bottom>
      </border>
    </dxf>
  </rfmt>
  <rfmt sheetId="1" sqref="A91:A93" start="0" length="0">
    <dxf>
      <border>
        <left style="medium">
          <color indexed="64"/>
        </left>
      </border>
    </dxf>
  </rfmt>
  <rfmt sheetId="1" sqref="N91:N93" start="0" length="0">
    <dxf>
      <border>
        <right style="medium">
          <color indexed="64"/>
        </right>
      </border>
    </dxf>
  </rfmt>
  <rfmt sheetId="1" sqref="A93:N93" start="0" length="0">
    <dxf>
      <border>
        <bottom style="medium">
          <color indexed="64"/>
        </bottom>
      </border>
    </dxf>
  </rfmt>
  <rfmt sheetId="1" sqref="A94:A97" start="0" length="0">
    <dxf>
      <border>
        <left style="medium">
          <color indexed="64"/>
        </left>
      </border>
    </dxf>
  </rfmt>
  <rfmt sheetId="1" sqref="N94:N97" start="0" length="0">
    <dxf>
      <border>
        <right style="medium">
          <color indexed="64"/>
        </right>
      </border>
    </dxf>
  </rfmt>
  <rfmt sheetId="1" sqref="A97:N97" start="0" length="0">
    <dxf>
      <border>
        <bottom style="medium">
          <color indexed="64"/>
        </bottom>
      </border>
    </dxf>
  </rfmt>
  <rfmt sheetId="1" sqref="A98:A104" start="0" length="0">
    <dxf>
      <border>
        <left style="medium">
          <color indexed="64"/>
        </left>
      </border>
    </dxf>
  </rfmt>
  <rfmt sheetId="1" sqref="N98:N104" start="0" length="0">
    <dxf>
      <border>
        <right style="medium">
          <color indexed="64"/>
        </right>
      </border>
    </dxf>
  </rfmt>
  <rfmt sheetId="1" sqref="A104:N104" start="0" length="0">
    <dxf>
      <border>
        <bottom style="medium">
          <color indexed="64"/>
        </bottom>
      </border>
    </dxf>
  </rfmt>
  <rfmt sheetId="1" sqref="A105:A113" start="0" length="0">
    <dxf>
      <border>
        <left style="medium">
          <color indexed="64"/>
        </left>
      </border>
    </dxf>
  </rfmt>
  <rfmt sheetId="1" sqref="N105:N113" start="0" length="0">
    <dxf>
      <border>
        <right style="medium">
          <color indexed="64"/>
        </right>
      </border>
    </dxf>
  </rfmt>
  <rfmt sheetId="1" sqref="A113:N113" start="0" length="0">
    <dxf>
      <border>
        <bottom style="medium">
          <color indexed="64"/>
        </bottom>
      </border>
    </dxf>
  </rfmt>
  <rfmt sheetId="1" sqref="A114:A116" start="0" length="0">
    <dxf>
      <border>
        <left style="medium">
          <color indexed="64"/>
        </left>
      </border>
    </dxf>
  </rfmt>
  <rfmt sheetId="1" sqref="N114:N116" start="0" length="0">
    <dxf>
      <border>
        <right style="medium">
          <color indexed="64"/>
        </right>
      </border>
    </dxf>
  </rfmt>
  <rfmt sheetId="1" sqref="A116:N116" start="0" length="0">
    <dxf>
      <border>
        <bottom style="medium">
          <color indexed="64"/>
        </bottom>
      </border>
    </dxf>
  </rfmt>
  <rfmt sheetId="1" sqref="A117:A119" start="0" length="0">
    <dxf>
      <border>
        <left style="medium">
          <color indexed="64"/>
        </left>
      </border>
    </dxf>
  </rfmt>
  <rfmt sheetId="1" sqref="N117:N119" start="0" length="0">
    <dxf>
      <border>
        <right style="medium">
          <color indexed="64"/>
        </right>
      </border>
    </dxf>
  </rfmt>
  <rfmt sheetId="1" sqref="A119:N119" start="0" length="0">
    <dxf>
      <border>
        <bottom style="medium">
          <color indexed="64"/>
        </bottom>
      </border>
    </dxf>
  </rfmt>
  <rfmt sheetId="1" sqref="A120" start="0" length="0">
    <dxf>
      <border>
        <left style="medium">
          <color indexed="64"/>
        </left>
      </border>
    </dxf>
  </rfmt>
  <rfmt sheetId="1" sqref="N120" start="0" length="0">
    <dxf>
      <border>
        <right style="medium">
          <color indexed="64"/>
        </right>
      </border>
    </dxf>
  </rfmt>
  <rfmt sheetId="1" sqref="A120:N120" start="0" length="0">
    <dxf>
      <border>
        <bottom style="medium">
          <color indexed="64"/>
        </bottom>
      </border>
    </dxf>
  </rfmt>
  <rcc rId="1272" sId="1">
    <nc r="B121" t="inlineStr">
      <is>
        <t>Вологодская область</t>
      </is>
    </nc>
  </rcc>
  <rcc rId="1273" sId="1" odxf="1" dxf="1">
    <nc r="C121" t="inlineStr">
      <is>
        <t>ПАО «МРСК Северо-Запада»</t>
      </is>
    </nc>
    <ndxf>
      <fill>
        <patternFill patternType="none">
          <bgColor indexed="65"/>
        </patternFill>
      </fill>
      <border outline="0">
        <top style="medium">
          <color indexed="64"/>
        </top>
        <bottom style="medium">
          <color indexed="64"/>
        </bottom>
      </border>
    </ndxf>
  </rcc>
  <rfmt sheetId="1" sqref="A121" start="0" length="0">
    <dxf>
      <border>
        <left style="medium">
          <color indexed="64"/>
        </left>
      </border>
    </dxf>
  </rfmt>
  <rfmt sheetId="1" sqref="N121" start="0" length="0">
    <dxf>
      <border>
        <right style="medium">
          <color indexed="64"/>
        </right>
      </border>
    </dxf>
  </rfmt>
  <rfmt sheetId="1" sqref="A121:N121" start="0" length="0">
    <dxf>
      <border>
        <bottom style="medium">
          <color indexed="64"/>
        </bottom>
      </border>
    </dxf>
  </rfmt>
  <rfmt sheetId="1" sqref="A121:XFD121">
    <dxf>
      <fill>
        <patternFill patternType="none">
          <bgColor auto="1"/>
        </patternFill>
      </fill>
    </dxf>
  </rfmt>
  <rcc rId="1274" sId="1">
    <nc r="B122" t="inlineStr">
      <is>
        <t>Самарская область</t>
      </is>
    </nc>
  </rcc>
  <rcc rId="1275" sId="1">
    <nc r="C122" t="inlineStr">
      <is>
        <t>АО "Самарская сетевая компания"</t>
      </is>
    </nc>
  </rcc>
  <rfmt sheetId="1" sqref="A122:XFD122">
    <dxf>
      <fill>
        <patternFill patternType="none">
          <bgColor auto="1"/>
        </patternFill>
      </fill>
    </dxf>
  </rfmt>
  <rrc rId="1276" sId="1" ref="A123:XFD123" action="deleteRow">
    <rfmt sheetId="1" xfDxf="1" sqref="A123:XFD123" start="0" length="0">
      <dxf>
        <font>
          <color auto="1"/>
        </font>
      </dxf>
    </rfmt>
    <rcc rId="0" sId="1" dxf="1">
      <nc r="A123">
        <v>117</v>
      </nc>
      <ndxf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3" t="inlineStr">
        <is>
          <t>Республика Мордовия</t>
        </is>
      </nc>
      <n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" t="inlineStr">
        <is>
          <t>ООО "Системы жизнеобеспечения РМ"</t>
        </is>
      </nc>
      <n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3">
        <f>SUM(E123:H123)</f>
      </nc>
      <ndxf>
        <numFmt numFmtId="35" formatCode="_-* #,##0.00\ _₽_-;\-* #,##0.00\ _₽_-;_-* &quot;-&quot;??\ _₽_-;_-@_-"/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2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fmt sheetId="1" sqref="A122" start="0" length="0">
    <dxf>
      <border>
        <left style="medium">
          <color indexed="64"/>
        </left>
      </border>
    </dxf>
  </rfmt>
  <rfmt sheetId="1" sqref="N122" start="0" length="0">
    <dxf>
      <border>
        <right style="medium">
          <color indexed="64"/>
        </right>
      </border>
    </dxf>
  </rfmt>
  <rfmt sheetId="1" sqref="A122:N122" start="0" length="0">
    <dxf>
      <border>
        <bottom style="medium">
          <color indexed="64"/>
        </bottom>
      </border>
    </dxf>
  </rfmt>
  <rcv guid="{001A80F2-4A1F-4F95-949B-9B4E8BBD4BE3}" action="delete"/>
  <rdn rId="0" localSheetId="1" customView="1" name="Z_001A80F2_4A1F_4F95_949B_9B4E8BBD4BE3_.wvu.FilterData" hidden="1" oldHidden="1">
    <formula>'01.19'!$A$6:$N$116</formula>
    <oldFormula>'01.19'!$A$6:$N$116</oldFormula>
  </rdn>
  <rcv guid="{001A80F2-4A1F-4F95-949B-9B4E8BBD4BE3}" action="add"/>
</revisions>
</file>

<file path=xl/revisions/revisionLog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78" sId="1">
    <nc r="E105">
      <v>2192</v>
    </nc>
  </rcc>
  <rcc rId="1279" sId="1">
    <nc r="G105">
      <v>122291</v>
    </nc>
  </rcc>
  <rcc rId="1280" sId="1">
    <nc r="H105">
      <v>40390</v>
    </nc>
  </rcc>
  <rcc rId="1281" sId="1">
    <nc r="H106">
      <v>12145</v>
    </nc>
  </rcc>
  <rcc rId="1282" sId="1">
    <nc r="H107">
      <v>3021</v>
    </nc>
  </rcc>
  <rcc rId="1283" sId="1">
    <nc r="H108">
      <v>2826</v>
    </nc>
  </rcc>
  <rcc rId="1284" sId="1">
    <nc r="H109">
      <v>4638</v>
    </nc>
  </rcc>
  <rcc rId="1285" sId="1">
    <nc r="H110">
      <v>7464</v>
    </nc>
  </rcc>
  <rcc rId="1286" sId="1">
    <nc r="G110">
      <v>6485</v>
    </nc>
  </rcc>
  <rcc rId="1287" sId="1">
    <nc r="G111">
      <v>2886</v>
    </nc>
  </rcc>
  <rcc rId="1288" sId="1">
    <nc r="H112">
      <v>1509</v>
    </nc>
  </rcc>
  <rcc rId="1289" sId="1">
    <nc r="H113">
      <v>3106</v>
    </nc>
  </rcc>
</revisions>
</file>

<file path=xl/revisions/revisionLog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90" sId="1">
    <nc r="H94">
      <v>85301</v>
    </nc>
  </rcc>
  <rcc rId="1291" sId="1">
    <nc r="G94">
      <v>94457</v>
    </nc>
  </rcc>
  <rcc rId="1292" sId="1">
    <nc r="G96">
      <v>2140</v>
    </nc>
  </rcc>
  <rcc rId="1293" sId="1">
    <nc r="H96">
      <v>2695</v>
    </nc>
  </rcc>
  <rcv guid="{AF6CA628-4CBA-4C8F-8D26-A8179A8D4867}" action="delete"/>
  <rdn rId="0" localSheetId="1" customView="1" name="Z_AF6CA628_4CBA_4C8F_8D26_A8179A8D4867_.wvu.FilterData" hidden="1" oldHidden="1">
    <formula>'01.19'!$A$6:$N$116</formula>
    <oldFormula>'01.19'!$A$6:$N$43</oldFormula>
  </rdn>
  <rcv guid="{AF6CA628-4CBA-4C8F-8D26-A8179A8D4867}" action="add"/>
</revisions>
</file>

<file path=xl/revisions/revisionLog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95" sId="1">
    <nc r="H95">
      <v>2293</v>
    </nc>
  </rcc>
  <rcc rId="1296" sId="1">
    <nc r="G95">
      <v>8672</v>
    </nc>
  </rcc>
  <rcc rId="1297" sId="1">
    <oc r="G94">
      <v>94457</v>
    </oc>
    <nc r="G94">
      <v>100084</v>
    </nc>
  </rcc>
  <rcc rId="1298" sId="1">
    <oc r="H94">
      <v>85301</v>
    </oc>
    <nc r="H94">
      <v>93293</v>
    </nc>
  </rcc>
  <rcc rId="1299" sId="1">
    <nc r="G97">
      <v>7637</v>
    </nc>
  </rcc>
  <rcc rId="1300" sId="1">
    <nc r="H97">
      <v>4331</v>
    </nc>
  </rcc>
</revisions>
</file>

<file path=xl/revisions/revisionLog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01" sId="1">
    <nc r="G122">
      <v>286309</v>
    </nc>
  </rcc>
</revisions>
</file>

<file path=xl/revisions/revisionLog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02" sId="1" numFmtId="34">
    <nc r="G43">
      <v>1225.7470000000003</v>
    </nc>
  </rcc>
  <rcc rId="1303" sId="1" numFmtId="34">
    <nc r="H43">
      <v>6098.1939999999986</v>
    </nc>
  </rcc>
  <rcv guid="{5A10A035-A77B-48CD-ABAD-C7C1FB21827D}" action="delete"/>
  <rdn rId="0" localSheetId="1" customView="1" name="Z_5A10A035_A77B_48CD_ABAD_C7C1FB21827D_.wvu.FilterData" hidden="1" oldHidden="1">
    <formula>'01.19'!$A$6:$N$116</formula>
    <oldFormula>'01.19'!$A$6:$N$116</oldFormula>
  </rdn>
  <rcv guid="{5A10A035-A77B-48CD-ABAD-C7C1FB21827D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38" sId="1" numFmtId="34">
    <oc r="H36">
      <v>43.58</v>
    </oc>
    <nc r="H36">
      <f>43.58-1.438</f>
    </nc>
  </rcc>
  <rcc rId="839" sId="1" numFmtId="34">
    <oc r="H36">
      <f>43.58-1.438</f>
    </oc>
    <nc r="H36">
      <v>42.141999999999996</v>
    </nc>
  </rcc>
</revisions>
</file>

<file path=xl/revisions/revisionLog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A10A035-A77B-48CD-ABAD-C7C1FB21827D}" action="delete"/>
  <rdn rId="0" localSheetId="1" customView="1" name="Z_5A10A035_A77B_48CD_ABAD_C7C1FB21827D_.wvu.FilterData" hidden="1" oldHidden="1">
    <formula>'01.19'!$A$6:$N$116</formula>
    <oldFormula>'01.19'!$A$6:$N$116</oldFormula>
  </rdn>
  <rcv guid="{5A10A035-A77B-48CD-ABAD-C7C1FB21827D}" action="add"/>
</revisions>
</file>

<file path=xl/revisions/revisionLog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06" sId="1" numFmtId="34">
    <nc r="H27">
      <v>1.554</v>
    </nc>
  </rcc>
  <rcc rId="1307" sId="1" numFmtId="34">
    <nc r="G29">
      <v>29.286000000000001</v>
    </nc>
  </rcc>
  <rcc rId="1308" sId="1" numFmtId="34">
    <nc r="H29">
      <v>3.5939999999999999</v>
    </nc>
  </rcc>
</revisions>
</file>

<file path=xl/revisions/revisionLog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09" sId="1" numFmtId="34">
    <oc r="H29">
      <v>3.5939999999999999</v>
    </oc>
    <nc r="H29">
      <f>3.594+2.48</f>
    </nc>
  </rcc>
  <rcc rId="1310" sId="1" numFmtId="34">
    <oc r="G29">
      <v>29.286000000000001</v>
    </oc>
    <nc r="G29">
      <f>29.286+35.31</f>
    </nc>
  </rcc>
</revisions>
</file>

<file path=xl/revisions/revisionLog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11" sId="1" numFmtId="34">
    <nc r="G28">
      <v>1.7529999999999999</v>
    </nc>
  </rcc>
  <rcc rId="1312" sId="1">
    <oc r="G29">
      <f>29.286+35.31</f>
    </oc>
    <nc r="G29">
      <f>29.286+35.31+27.302</f>
    </nc>
  </rcc>
</revisions>
</file>

<file path=xl/revisions/revisionLog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13" sId="1">
    <oc r="H29">
      <f>3.594+2.48</f>
    </oc>
    <nc r="H29">
      <f>3.594+2.48+6.167</f>
    </nc>
  </rcc>
</revisions>
</file>

<file path=xl/revisions/revisionLog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14" sId="1">
    <oc r="H29">
      <f>3.594+2.48+6.167</f>
    </oc>
    <nc r="H29">
      <f>3.594+2.48+6.167+2.173</f>
    </nc>
  </rcc>
</revisions>
</file>

<file path=xl/revisions/revisionLog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15" sId="1">
    <oc r="G29">
      <f>29.286+35.31+27.302</f>
    </oc>
    <nc r="G29">
      <f>29.286+35.31+27.302+24.014</f>
    </nc>
  </rcc>
</revisions>
</file>

<file path=xl/revisions/revisionLog8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16" sId="1">
    <nc r="G25">
      <v>1.5860000000000001</v>
    </nc>
  </rcc>
  <rcc rId="1317" sId="1" numFmtId="34">
    <nc r="H25">
      <v>0.88500000000000001</v>
    </nc>
  </rcc>
  <rcc rId="1318" sId="1" numFmtId="34">
    <nc r="H26">
      <v>4.7140000000000004</v>
    </nc>
  </rcc>
</revisions>
</file>

<file path=xl/revisions/revisionLog8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19" sId="1" numFmtId="34">
    <nc r="E29">
      <v>0.99</v>
    </nc>
  </rcc>
  <rcc rId="1320" sId="1" numFmtId="34">
    <oc r="G28">
      <v>1.7529999999999999</v>
    </oc>
    <nc r="G28">
      <f>1.753+2.007</f>
    </nc>
  </rcc>
</revisions>
</file>

<file path=xl/revisions/revisionLog8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21" sId="1">
    <oc r="G29">
      <f>29.286+35.31+27.302+24.014</f>
    </oc>
    <nc r="G29">
      <f>29.286+35.31+27.302+24.014+37.146</f>
    </nc>
  </rcc>
  <rcc rId="1322" sId="1">
    <oc r="H29">
      <f>3.594+2.48+6.167+2.173</f>
    </oc>
    <nc r="H29">
      <f>3.594+2.48+6.167+2.173+13.548</f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40" sId="1" numFmtId="34">
    <nc r="H33">
      <v>2.3879999999999999</v>
    </nc>
  </rcc>
  <rcc rId="841" sId="1" numFmtId="34">
    <nc r="H35">
      <v>2.2170000000000001</v>
    </nc>
  </rcc>
</revisions>
</file>

<file path=xl/revisions/revisionLog9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23" sId="1" numFmtId="34">
    <nc r="G8">
      <v>713.07799999999997</v>
    </nc>
  </rcc>
</revisions>
</file>

<file path=xl/revisions/revisionLog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24" sId="1">
    <nc r="E120">
      <v>33173.565999999999</v>
    </nc>
  </rcc>
  <rfmt sheetId="1" sqref="D120:E120">
    <dxf>
      <numFmt numFmtId="35" formatCode="_-* #,##0.00\ _₽_-;\-* #,##0.00\ _₽_-;_-* &quot;-&quot;??\ _₽_-;_-@_-"/>
    </dxf>
  </rfmt>
  <rfmt sheetId="1" sqref="D120:E120">
    <dxf>
      <numFmt numFmtId="166" formatCode="_-* #,##0.000\ _₽_-;\-* #,##0.000\ _₽_-;_-* &quot;-&quot;??\ _₽_-;_-@_-"/>
    </dxf>
  </rfmt>
</revisions>
</file>

<file path=xl/revisions/revisionLog9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25" sId="1">
    <nc r="E117">
      <v>3.669</v>
    </nc>
  </rcc>
  <rfmt sheetId="1" sqref="D117:I119">
    <dxf>
      <numFmt numFmtId="35" formatCode="_-* #,##0.00\ _₽_-;\-* #,##0.00\ _₽_-;_-* &quot;-&quot;??\ _₽_-;_-@_-"/>
    </dxf>
  </rfmt>
  <rfmt sheetId="1" sqref="D117:I119">
    <dxf>
      <numFmt numFmtId="166" formatCode="_-* #,##0.000\ _₽_-;\-* #,##0.000\ _₽_-;_-* &quot;-&quot;??\ _₽_-;_-@_-"/>
    </dxf>
  </rfmt>
</revisions>
</file>

<file path=xl/revisions/revisionLog9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26" sId="1" numFmtId="34">
    <nc r="E118">
      <v>3.669</v>
    </nc>
  </rcc>
  <rcc rId="1327" sId="1" numFmtId="34">
    <oc r="E117">
      <v>3.669</v>
    </oc>
    <nc r="E117"/>
  </rcc>
  <rcc rId="1328" sId="1" numFmtId="34">
    <nc r="F118">
      <v>4.9619999999999997</v>
    </nc>
  </rcc>
</revisions>
</file>

<file path=xl/revisions/revisionLog9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29" sId="1" numFmtId="34">
    <nc r="H119">
      <v>3.7170000000000001</v>
    </nc>
  </rcc>
</revisions>
</file>

<file path=xl/revisions/revisionLog9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30" sId="1" numFmtId="34">
    <nc r="H118">
      <v>6.68</v>
    </nc>
  </rcc>
</revisions>
</file>

<file path=xl/revisions/revisionLog9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31" sId="1" numFmtId="34">
    <nc r="G118">
      <v>11.77</v>
    </nc>
  </rcc>
</revisions>
</file>

<file path=xl/revisions/revisionLog9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32" sId="1" numFmtId="34">
    <nc r="G117">
      <v>95.602000000000004</v>
    </nc>
  </rcc>
</revisions>
</file>

<file path=xl/revisions/revisionLog9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33" sId="1">
    <nc r="H99">
      <v>5.552999999999999</v>
    </nc>
  </rcc>
</revisions>
</file>

<file path=xl/revisions/revisionLog9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34" sId="1">
    <nc r="G104">
      <v>1.1599999999999999</v>
    </nc>
  </rcc>
  <rcc rId="1335" sId="1">
    <nc r="G99">
      <v>2.9860000000000002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6">
  <userInfo guid="{D7E12553-D769-4DC2-8162-AED945296473}" name="Баграмова Ирина Владимировна" id="-1672547738" dateTime="2018-12-07T14:15:05"/>
  <userInfo guid="{E0CBAD7A-B01F-4897-AA97-2D43E4FFC6A4}" name="Заворотная Елена Валерьевна" id="-1141670270" dateTime="2018-12-10T16:45:22"/>
  <userInfo guid="{D7F22CEE-78C5-4B72-8FC2-903399E1D490}" name="Заворотная Елена Валерьевна" id="-1141671673" dateTime="2019-02-08T14:29:27"/>
  <userInfo guid="{B8141C82-EBD3-40CB-91A3-3135AC651757}" name="Мамаева Екатерина Владиславовна" id="-1931792267" dateTime="2019-07-09T10:24:11"/>
  <userInfo guid="{DAAE1419-E62F-493A-A485-FF723754513B}" name="Фризен Марина Агеевна" id="-2132651365" dateTime="2019-07-09T11:05:36"/>
  <userInfo guid="{03B4640B-FCC4-4D5C-B33A-3B745DD74722}" name="Гатке Анастасия Владимировна" id="-1025582321" dateTime="2019-07-09T17:18:01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150"/>
  <sheetViews>
    <sheetView tabSelected="1" zoomScale="90" zoomScaleNormal="90" workbookViewId="0">
      <pane ySplit="5" topLeftCell="A117" activePane="bottomLeft" state="frozen"/>
      <selection pane="bottomLeft" activeCell="C135" sqref="C135"/>
    </sheetView>
  </sheetViews>
  <sheetFormatPr defaultColWidth="9.140625" defaultRowHeight="15" x14ac:dyDescent="0.25"/>
  <cols>
    <col min="1" max="1" width="9.140625" style="1"/>
    <col min="2" max="2" width="26.85546875" style="1" customWidth="1"/>
    <col min="3" max="3" width="56.28515625" style="1" bestFit="1" customWidth="1"/>
    <col min="4" max="4" width="28.7109375" style="1" customWidth="1"/>
    <col min="5" max="5" width="14.28515625" style="1" customWidth="1"/>
    <col min="6" max="6" width="13.7109375" style="1" customWidth="1"/>
    <col min="7" max="7" width="19.5703125" customWidth="1"/>
    <col min="8" max="9" width="15.85546875" style="1" customWidth="1"/>
    <col min="10" max="12" width="14.28515625" style="1" bestFit="1" customWidth="1"/>
    <col min="13" max="14" width="13.7109375" style="1" customWidth="1"/>
    <col min="15" max="15" width="17.42578125" style="1" customWidth="1"/>
    <col min="16" max="18" width="13.28515625" style="1" bestFit="1" customWidth="1"/>
    <col min="19" max="19" width="9.5703125" style="1" bestFit="1" customWidth="1"/>
    <col min="20" max="16384" width="9.140625" style="1"/>
  </cols>
  <sheetData>
    <row r="1" spans="1:18" ht="46.5" customHeight="1" x14ac:dyDescent="0.25">
      <c r="A1" s="128" t="s">
        <v>29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8" ht="16.5" customHeight="1" x14ac:dyDescent="0.25">
      <c r="A2" s="2"/>
      <c r="B2" s="2"/>
      <c r="C2" s="2"/>
      <c r="D2" s="2"/>
      <c r="E2" s="2"/>
      <c r="G2" s="2"/>
      <c r="H2" s="3">
        <v>43617</v>
      </c>
      <c r="I2" s="3"/>
      <c r="J2" s="2"/>
      <c r="K2" s="2"/>
      <c r="L2" s="2"/>
      <c r="M2" s="2"/>
      <c r="N2" s="2"/>
    </row>
    <row r="3" spans="1:18" x14ac:dyDescent="0.25">
      <c r="A3" s="4" t="s">
        <v>0</v>
      </c>
      <c r="G3" s="1"/>
    </row>
    <row r="4" spans="1:18" ht="45" customHeight="1" x14ac:dyDescent="0.25">
      <c r="A4" s="129" t="s">
        <v>1</v>
      </c>
      <c r="B4" s="129" t="s">
        <v>2</v>
      </c>
      <c r="C4" s="130" t="s">
        <v>3</v>
      </c>
      <c r="D4" s="131" t="s">
        <v>4</v>
      </c>
      <c r="E4" s="132"/>
      <c r="F4" s="132"/>
      <c r="G4" s="132"/>
      <c r="H4" s="132"/>
      <c r="I4" s="133"/>
      <c r="J4" s="129" t="s">
        <v>5</v>
      </c>
      <c r="K4" s="129"/>
      <c r="L4" s="129"/>
      <c r="M4" s="129"/>
      <c r="N4" s="129"/>
    </row>
    <row r="5" spans="1:18" x14ac:dyDescent="0.25">
      <c r="A5" s="129"/>
      <c r="B5" s="129"/>
      <c r="C5" s="130"/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17" t="s">
        <v>92</v>
      </c>
      <c r="J5" s="11" t="s">
        <v>6</v>
      </c>
      <c r="K5" s="11" t="s">
        <v>7</v>
      </c>
      <c r="L5" s="11" t="s">
        <v>8</v>
      </c>
      <c r="M5" s="11" t="s">
        <v>9</v>
      </c>
      <c r="N5" s="11" t="s">
        <v>10</v>
      </c>
    </row>
    <row r="6" spans="1:18" ht="15.75" thickBot="1" x14ac:dyDescent="0.3">
      <c r="A6" s="12"/>
      <c r="B6" s="12"/>
      <c r="C6" s="1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8" ht="15.75" thickBot="1" x14ac:dyDescent="0.3">
      <c r="A7" s="64">
        <v>1</v>
      </c>
      <c r="B7" s="29" t="s">
        <v>11</v>
      </c>
      <c r="C7" s="30" t="s">
        <v>21</v>
      </c>
      <c r="D7" s="14">
        <f>SUM(E7:I7)</f>
        <v>12.433</v>
      </c>
      <c r="E7" s="14"/>
      <c r="F7" s="14"/>
      <c r="G7" s="14">
        <v>4.4349999999999996</v>
      </c>
      <c r="H7" s="14">
        <v>7.9980000000000002</v>
      </c>
      <c r="I7" s="14"/>
      <c r="J7" s="14"/>
      <c r="K7" s="14"/>
      <c r="L7" s="14"/>
      <c r="M7" s="14"/>
      <c r="N7" s="15"/>
      <c r="O7" s="6"/>
      <c r="P7" s="7"/>
      <c r="R7" s="7"/>
    </row>
    <row r="8" spans="1:18" ht="30" x14ac:dyDescent="0.25">
      <c r="A8" s="65">
        <v>2</v>
      </c>
      <c r="B8" s="31" t="s">
        <v>12</v>
      </c>
      <c r="C8" s="32" t="s">
        <v>13</v>
      </c>
      <c r="D8" s="33">
        <f t="shared" ref="D8:D74" si="0">SUM(E8:I8)</f>
        <v>776.36399999999992</v>
      </c>
      <c r="E8" s="33"/>
      <c r="F8" s="33"/>
      <c r="G8" s="33">
        <v>774.59299999999996</v>
      </c>
      <c r="H8" s="33">
        <v>1.7709999999999999</v>
      </c>
      <c r="I8" s="33"/>
      <c r="J8" s="33"/>
      <c r="K8" s="33"/>
      <c r="L8" s="33"/>
      <c r="M8" s="33"/>
      <c r="N8" s="34"/>
      <c r="O8" s="7"/>
      <c r="P8" s="7"/>
    </row>
    <row r="9" spans="1:18" x14ac:dyDescent="0.25">
      <c r="A9" s="66">
        <v>3</v>
      </c>
      <c r="B9" s="23" t="s">
        <v>12</v>
      </c>
      <c r="C9" s="24" t="s">
        <v>30</v>
      </c>
      <c r="D9" s="5">
        <f t="shared" si="0"/>
        <v>15.701000000000001</v>
      </c>
      <c r="E9" s="5">
        <v>2.4279999999999999</v>
      </c>
      <c r="F9" s="5"/>
      <c r="G9" s="5">
        <v>1.268</v>
      </c>
      <c r="H9" s="5">
        <v>12.005000000000001</v>
      </c>
      <c r="I9" s="5"/>
      <c r="J9" s="5"/>
      <c r="K9" s="5"/>
      <c r="L9" s="5"/>
      <c r="M9" s="5"/>
      <c r="N9" s="35"/>
      <c r="O9" s="7"/>
      <c r="P9" s="7"/>
    </row>
    <row r="10" spans="1:18" x14ac:dyDescent="0.25">
      <c r="A10" s="66">
        <v>4</v>
      </c>
      <c r="B10" s="23" t="s">
        <v>12</v>
      </c>
      <c r="C10" s="24" t="s">
        <v>31</v>
      </c>
      <c r="D10" s="5">
        <f t="shared" si="0"/>
        <v>1.111</v>
      </c>
      <c r="E10" s="5"/>
      <c r="F10" s="5"/>
      <c r="G10" s="5">
        <v>1.111</v>
      </c>
      <c r="H10" s="5"/>
      <c r="I10" s="5"/>
      <c r="J10" s="5"/>
      <c r="K10" s="5"/>
      <c r="L10" s="5"/>
      <c r="M10" s="5"/>
      <c r="N10" s="35"/>
      <c r="O10" s="6"/>
      <c r="P10" s="7"/>
    </row>
    <row r="11" spans="1:18" x14ac:dyDescent="0.25">
      <c r="A11" s="66">
        <v>5</v>
      </c>
      <c r="B11" s="23" t="s">
        <v>12</v>
      </c>
      <c r="C11" s="24" t="s">
        <v>32</v>
      </c>
      <c r="D11" s="5">
        <f t="shared" si="0"/>
        <v>10.223000000000001</v>
      </c>
      <c r="E11" s="5"/>
      <c r="F11" s="5"/>
      <c r="G11" s="5">
        <v>9.5570000000000004</v>
      </c>
      <c r="H11" s="5">
        <v>0.66600000000000004</v>
      </c>
      <c r="I11" s="5"/>
      <c r="J11" s="5"/>
      <c r="K11" s="5"/>
      <c r="L11" s="5"/>
      <c r="M11" s="5"/>
      <c r="N11" s="35"/>
      <c r="O11" s="7"/>
      <c r="P11" s="8"/>
      <c r="Q11" s="7"/>
    </row>
    <row r="12" spans="1:18" ht="15.75" thickBot="1" x14ac:dyDescent="0.3">
      <c r="A12" s="67">
        <v>6</v>
      </c>
      <c r="B12" s="36" t="s">
        <v>12</v>
      </c>
      <c r="C12" s="37" t="s">
        <v>138</v>
      </c>
      <c r="D12" s="38">
        <f t="shared" si="0"/>
        <v>3.411</v>
      </c>
      <c r="E12" s="38"/>
      <c r="F12" s="38"/>
      <c r="G12" s="38"/>
      <c r="H12" s="38">
        <v>3.411</v>
      </c>
      <c r="I12" s="38"/>
      <c r="J12" s="38"/>
      <c r="K12" s="38"/>
      <c r="L12" s="38"/>
      <c r="M12" s="38"/>
      <c r="N12" s="39"/>
      <c r="O12" s="7"/>
      <c r="P12" s="8"/>
      <c r="Q12" s="7"/>
    </row>
    <row r="13" spans="1:18" ht="15.75" thickBot="1" x14ac:dyDescent="0.3">
      <c r="A13" s="64">
        <v>7</v>
      </c>
      <c r="B13" s="29" t="s">
        <v>14</v>
      </c>
      <c r="C13" s="30" t="s">
        <v>15</v>
      </c>
      <c r="D13" s="14">
        <f t="shared" si="0"/>
        <v>11.069000000000001</v>
      </c>
      <c r="E13" s="14"/>
      <c r="F13" s="14"/>
      <c r="G13" s="40">
        <v>11.069000000000001</v>
      </c>
      <c r="H13" s="14"/>
      <c r="I13" s="14"/>
      <c r="J13" s="14"/>
      <c r="K13" s="14"/>
      <c r="L13" s="14"/>
      <c r="M13" s="14"/>
      <c r="N13" s="15"/>
      <c r="O13" s="7"/>
      <c r="P13" s="6"/>
    </row>
    <row r="14" spans="1:18" ht="15.75" thickBot="1" x14ac:dyDescent="0.3">
      <c r="A14" s="67">
        <v>8</v>
      </c>
      <c r="B14" s="29" t="s">
        <v>14</v>
      </c>
      <c r="C14" s="107" t="s">
        <v>155</v>
      </c>
      <c r="D14" s="14">
        <f>SUM(E14:I14)</f>
        <v>1235.2</v>
      </c>
      <c r="E14" s="14">
        <v>1235.2</v>
      </c>
      <c r="F14" s="108"/>
      <c r="G14" s="109"/>
      <c r="H14" s="108"/>
      <c r="I14" s="108"/>
      <c r="J14" s="108"/>
      <c r="K14" s="108"/>
      <c r="L14" s="108"/>
      <c r="M14" s="108"/>
      <c r="N14" s="110"/>
      <c r="O14" s="7"/>
      <c r="P14" s="6"/>
    </row>
    <row r="15" spans="1:18" ht="15.75" thickBot="1" x14ac:dyDescent="0.3">
      <c r="A15" s="64">
        <v>9</v>
      </c>
      <c r="B15" s="31" t="s">
        <v>22</v>
      </c>
      <c r="C15" s="41" t="s">
        <v>33</v>
      </c>
      <c r="D15" s="33">
        <f t="shared" si="0"/>
        <v>3.7570000000000001</v>
      </c>
      <c r="E15" s="33"/>
      <c r="F15" s="33"/>
      <c r="G15" s="33">
        <v>3.7570000000000001</v>
      </c>
      <c r="H15" s="33"/>
      <c r="I15" s="33"/>
      <c r="J15" s="33"/>
      <c r="K15" s="33"/>
      <c r="L15" s="33"/>
      <c r="M15" s="33"/>
      <c r="N15" s="34"/>
    </row>
    <row r="16" spans="1:18" ht="15.75" thickBot="1" x14ac:dyDescent="0.3">
      <c r="A16" s="67">
        <v>10</v>
      </c>
      <c r="B16" s="23" t="s">
        <v>22</v>
      </c>
      <c r="C16" s="24" t="s">
        <v>17</v>
      </c>
      <c r="D16" s="5">
        <f t="shared" si="0"/>
        <v>887.84300000000007</v>
      </c>
      <c r="E16" s="5"/>
      <c r="F16" s="5"/>
      <c r="G16" s="5">
        <v>871.39700000000005</v>
      </c>
      <c r="H16" s="5">
        <v>16.446000000000002</v>
      </c>
      <c r="I16" s="5"/>
      <c r="J16" s="5"/>
      <c r="K16" s="5"/>
      <c r="L16" s="5"/>
      <c r="M16" s="5"/>
      <c r="N16" s="35"/>
      <c r="O16" s="7"/>
    </row>
    <row r="17" spans="1:16" ht="15.75" thickBot="1" x14ac:dyDescent="0.3">
      <c r="A17" s="64">
        <v>11</v>
      </c>
      <c r="B17" s="36" t="s">
        <v>22</v>
      </c>
      <c r="C17" s="37" t="s">
        <v>34</v>
      </c>
      <c r="D17" s="38">
        <f t="shared" si="0"/>
        <v>6.0110000000000001</v>
      </c>
      <c r="E17" s="38"/>
      <c r="F17" s="38"/>
      <c r="G17" s="38"/>
      <c r="H17" s="38">
        <v>6.0110000000000001</v>
      </c>
      <c r="I17" s="38"/>
      <c r="J17" s="38"/>
      <c r="K17" s="38"/>
      <c r="L17" s="38"/>
      <c r="M17" s="38"/>
      <c r="N17" s="39"/>
    </row>
    <row r="18" spans="1:16" ht="15.75" thickBot="1" x14ac:dyDescent="0.3">
      <c r="A18" s="67">
        <v>12</v>
      </c>
      <c r="B18" s="31" t="s">
        <v>16</v>
      </c>
      <c r="C18" s="32" t="s">
        <v>17</v>
      </c>
      <c r="D18" s="33">
        <f t="shared" si="0"/>
        <v>3.8959999999999999</v>
      </c>
      <c r="E18" s="33"/>
      <c r="F18" s="33"/>
      <c r="G18" s="33">
        <v>1.6519999999999999</v>
      </c>
      <c r="H18" s="33">
        <v>2.2440000000000002</v>
      </c>
      <c r="I18" s="33"/>
      <c r="J18" s="33"/>
      <c r="K18" s="33"/>
      <c r="L18" s="33"/>
      <c r="M18" s="33"/>
      <c r="N18" s="34"/>
      <c r="O18" s="7"/>
      <c r="P18" s="7"/>
    </row>
    <row r="19" spans="1:16" ht="15.75" thickBot="1" x14ac:dyDescent="0.3">
      <c r="A19" s="64">
        <v>13</v>
      </c>
      <c r="B19" s="36" t="s">
        <v>16</v>
      </c>
      <c r="C19" s="37" t="s">
        <v>18</v>
      </c>
      <c r="D19" s="38">
        <f t="shared" si="0"/>
        <v>14.772</v>
      </c>
      <c r="E19" s="38"/>
      <c r="F19" s="38"/>
      <c r="G19" s="38"/>
      <c r="H19" s="38">
        <v>14.772</v>
      </c>
      <c r="I19" s="38"/>
      <c r="J19" s="38"/>
      <c r="K19" s="38"/>
      <c r="L19" s="38"/>
      <c r="M19" s="38"/>
      <c r="N19" s="39"/>
    </row>
    <row r="20" spans="1:16" ht="15.75" thickBot="1" x14ac:dyDescent="0.3">
      <c r="A20" s="67">
        <v>14</v>
      </c>
      <c r="B20" s="31" t="s">
        <v>19</v>
      </c>
      <c r="C20" s="32" t="s">
        <v>64</v>
      </c>
      <c r="D20" s="33">
        <f>SUM(E20:I20)</f>
        <v>630.30899999999997</v>
      </c>
      <c r="E20" s="33"/>
      <c r="F20" s="33"/>
      <c r="G20" s="33">
        <v>630.30899999999997</v>
      </c>
      <c r="H20" s="33"/>
      <c r="I20" s="33"/>
      <c r="J20" s="33"/>
      <c r="K20" s="33"/>
      <c r="L20" s="33"/>
      <c r="M20" s="33"/>
      <c r="N20" s="34"/>
    </row>
    <row r="21" spans="1:16" ht="15.75" thickBot="1" x14ac:dyDescent="0.3">
      <c r="A21" s="64">
        <v>15</v>
      </c>
      <c r="B21" s="44" t="s">
        <v>19</v>
      </c>
      <c r="C21" s="37" t="s">
        <v>20</v>
      </c>
      <c r="D21" s="60">
        <f t="shared" si="0"/>
        <v>320.89299999999997</v>
      </c>
      <c r="E21" s="60"/>
      <c r="F21" s="60"/>
      <c r="G21" s="60">
        <v>38.497999999999998</v>
      </c>
      <c r="H21" s="79">
        <v>282.39499999999998</v>
      </c>
      <c r="I21" s="60"/>
      <c r="J21" s="60"/>
      <c r="K21" s="60"/>
      <c r="L21" s="60"/>
      <c r="M21" s="60"/>
      <c r="N21" s="61"/>
      <c r="O21" s="7"/>
    </row>
    <row r="22" spans="1:16" ht="15.75" thickBot="1" x14ac:dyDescent="0.3">
      <c r="A22" s="67">
        <v>16</v>
      </c>
      <c r="B22" s="62" t="s">
        <v>23</v>
      </c>
      <c r="C22" s="59" t="s">
        <v>28</v>
      </c>
      <c r="D22" s="60">
        <f t="shared" si="0"/>
        <v>1044.944</v>
      </c>
      <c r="E22" s="60">
        <v>1018.39</v>
      </c>
      <c r="F22" s="60"/>
      <c r="G22" s="63">
        <v>13.298</v>
      </c>
      <c r="H22" s="60">
        <v>13.256</v>
      </c>
      <c r="I22" s="60"/>
      <c r="J22" s="60"/>
      <c r="K22" s="60"/>
      <c r="L22" s="60"/>
      <c r="M22" s="60"/>
      <c r="N22" s="61"/>
      <c r="O22" s="6"/>
    </row>
    <row r="23" spans="1:16" ht="15.75" thickBot="1" x14ac:dyDescent="0.3">
      <c r="A23" s="64">
        <v>17</v>
      </c>
      <c r="B23" s="43" t="s">
        <v>24</v>
      </c>
      <c r="C23" s="32" t="s">
        <v>25</v>
      </c>
      <c r="D23" s="33">
        <f t="shared" si="0"/>
        <v>162.04900000000001</v>
      </c>
      <c r="E23" s="33"/>
      <c r="F23" s="33"/>
      <c r="G23" s="33">
        <v>148.28200000000001</v>
      </c>
      <c r="H23" s="33">
        <v>13.766999999999999</v>
      </c>
      <c r="I23" s="33"/>
      <c r="J23" s="33"/>
      <c r="K23" s="33"/>
      <c r="L23" s="33"/>
      <c r="M23" s="33"/>
      <c r="N23" s="34"/>
      <c r="O23" s="6"/>
    </row>
    <row r="24" spans="1:16" ht="15.75" thickBot="1" x14ac:dyDescent="0.3">
      <c r="A24" s="64">
        <v>18</v>
      </c>
      <c r="B24" s="43" t="s">
        <v>24</v>
      </c>
      <c r="C24" s="121" t="s">
        <v>62</v>
      </c>
      <c r="D24" s="33">
        <f t="shared" si="0"/>
        <v>2.577</v>
      </c>
      <c r="E24" s="79">
        <v>2.577</v>
      </c>
      <c r="F24" s="79"/>
      <c r="G24" s="79"/>
      <c r="H24" s="79"/>
      <c r="I24" s="79"/>
      <c r="J24" s="79"/>
      <c r="K24" s="79"/>
      <c r="L24" s="79"/>
      <c r="M24" s="79"/>
      <c r="N24" s="122"/>
      <c r="O24" s="6"/>
    </row>
    <row r="25" spans="1:16" ht="15.75" thickBot="1" x14ac:dyDescent="0.3">
      <c r="A25" s="67">
        <v>19</v>
      </c>
      <c r="B25" s="26" t="s">
        <v>24</v>
      </c>
      <c r="C25" s="24" t="s">
        <v>26</v>
      </c>
      <c r="D25" s="5">
        <f t="shared" si="0"/>
        <v>14.186999999999999</v>
      </c>
      <c r="E25" s="5">
        <v>10.266</v>
      </c>
      <c r="F25" s="5"/>
      <c r="G25" s="5">
        <v>3.9209999999999998</v>
      </c>
      <c r="H25" s="5"/>
      <c r="I25" s="5"/>
      <c r="J25" s="5"/>
      <c r="K25" s="5"/>
      <c r="L25" s="5"/>
      <c r="M25" s="5"/>
      <c r="N25" s="35"/>
    </row>
    <row r="26" spans="1:16" ht="15.75" thickBot="1" x14ac:dyDescent="0.3">
      <c r="A26" s="64">
        <v>20</v>
      </c>
      <c r="B26" s="26" t="s">
        <v>24</v>
      </c>
      <c r="C26" s="119" t="s">
        <v>157</v>
      </c>
      <c r="D26" s="5">
        <f t="shared" si="0"/>
        <v>681.67100000000005</v>
      </c>
      <c r="E26" s="97">
        <v>57.658999999999999</v>
      </c>
      <c r="F26" s="97">
        <v>8.3290000000000006</v>
      </c>
      <c r="G26" s="97">
        <v>432.45400000000001</v>
      </c>
      <c r="H26" s="97">
        <v>183.22900000000001</v>
      </c>
      <c r="I26" s="97"/>
      <c r="J26" s="97"/>
      <c r="K26" s="97"/>
      <c r="L26" s="97"/>
      <c r="M26" s="97"/>
      <c r="N26" s="120"/>
    </row>
    <row r="27" spans="1:16" ht="15.75" thickBot="1" x14ac:dyDescent="0.3">
      <c r="A27" s="64">
        <v>21</v>
      </c>
      <c r="B27" s="44" t="s">
        <v>24</v>
      </c>
      <c r="C27" s="37" t="s">
        <v>27</v>
      </c>
      <c r="D27" s="38">
        <f t="shared" si="0"/>
        <v>42.29</v>
      </c>
      <c r="E27" s="38"/>
      <c r="F27" s="38"/>
      <c r="G27" s="38">
        <v>15.577999999999999</v>
      </c>
      <c r="H27" s="38">
        <v>26.712</v>
      </c>
      <c r="I27" s="38"/>
      <c r="J27" s="38"/>
      <c r="K27" s="38"/>
      <c r="L27" s="38"/>
      <c r="M27" s="38"/>
      <c r="N27" s="39"/>
    </row>
    <row r="28" spans="1:16" ht="15.75" thickBot="1" x14ac:dyDescent="0.3">
      <c r="A28" s="64">
        <v>22</v>
      </c>
      <c r="B28" s="45" t="s">
        <v>35</v>
      </c>
      <c r="C28" s="41" t="s">
        <v>39</v>
      </c>
      <c r="D28" s="33">
        <f>SUM(E28:I28)</f>
        <v>2.4279999999999999</v>
      </c>
      <c r="E28" s="90"/>
      <c r="F28" s="90"/>
      <c r="G28" s="46">
        <v>1.569</v>
      </c>
      <c r="H28" s="99">
        <v>0.85899999999999999</v>
      </c>
      <c r="I28" s="91"/>
      <c r="J28" s="45"/>
      <c r="K28" s="45"/>
      <c r="L28" s="45"/>
      <c r="M28" s="45"/>
      <c r="N28" s="47"/>
    </row>
    <row r="29" spans="1:16" ht="15.75" thickBot="1" x14ac:dyDescent="0.3">
      <c r="A29" s="67">
        <v>23</v>
      </c>
      <c r="B29" s="9" t="s">
        <v>35</v>
      </c>
      <c r="C29" s="25" t="s">
        <v>40</v>
      </c>
      <c r="D29" s="5">
        <f t="shared" si="0"/>
        <v>5.1400000000000006</v>
      </c>
      <c r="E29" s="83"/>
      <c r="F29" s="83"/>
      <c r="G29" s="83"/>
      <c r="H29" s="100">
        <v>5.1400000000000006</v>
      </c>
      <c r="I29" s="92"/>
      <c r="J29" s="9"/>
      <c r="K29" s="9"/>
      <c r="L29" s="9"/>
      <c r="M29" s="9"/>
      <c r="N29" s="48"/>
    </row>
    <row r="30" spans="1:16" ht="15.75" thickBot="1" x14ac:dyDescent="0.3">
      <c r="A30" s="64">
        <v>24</v>
      </c>
      <c r="B30" s="9" t="s">
        <v>35</v>
      </c>
      <c r="C30" s="25" t="s">
        <v>41</v>
      </c>
      <c r="D30" s="5">
        <f t="shared" si="0"/>
        <v>1.835</v>
      </c>
      <c r="E30" s="10"/>
      <c r="F30" s="10"/>
      <c r="G30" s="10"/>
      <c r="H30" s="104">
        <v>1.835</v>
      </c>
      <c r="I30" s="92"/>
      <c r="J30" s="9"/>
      <c r="K30" s="9"/>
      <c r="L30" s="9"/>
      <c r="M30" s="9"/>
      <c r="N30" s="48"/>
    </row>
    <row r="31" spans="1:16" ht="15.75" thickBot="1" x14ac:dyDescent="0.3">
      <c r="A31" s="64">
        <v>25</v>
      </c>
      <c r="B31" s="9" t="s">
        <v>35</v>
      </c>
      <c r="C31" s="25" t="s">
        <v>42</v>
      </c>
      <c r="D31" s="5">
        <f t="shared" si="0"/>
        <v>3.6959999999999997</v>
      </c>
      <c r="E31" s="10"/>
      <c r="F31" s="10"/>
      <c r="G31" s="104">
        <v>3.6959999999999997</v>
      </c>
      <c r="H31" s="104"/>
      <c r="I31" s="92"/>
      <c r="J31" s="9"/>
      <c r="K31" s="9"/>
      <c r="L31" s="9"/>
      <c r="M31" s="9"/>
      <c r="N31" s="48"/>
    </row>
    <row r="32" spans="1:16" ht="15.75" thickBot="1" x14ac:dyDescent="0.3">
      <c r="A32" s="67">
        <v>26</v>
      </c>
      <c r="B32" s="49" t="s">
        <v>35</v>
      </c>
      <c r="C32" s="50" t="s">
        <v>43</v>
      </c>
      <c r="D32" s="38">
        <f t="shared" si="0"/>
        <v>174.32400000000001</v>
      </c>
      <c r="E32" s="105">
        <v>0.72099999999999997</v>
      </c>
      <c r="F32" s="52"/>
      <c r="G32" s="105">
        <f>148.275+0.053</f>
        <v>148.328</v>
      </c>
      <c r="H32" s="105">
        <v>25.275000000000006</v>
      </c>
      <c r="I32" s="89"/>
      <c r="J32" s="49"/>
      <c r="K32" s="49"/>
      <c r="L32" s="49"/>
      <c r="M32" s="49"/>
      <c r="N32" s="53"/>
    </row>
    <row r="33" spans="1:14" ht="15.75" thickBot="1" x14ac:dyDescent="0.3">
      <c r="A33" s="64">
        <v>27</v>
      </c>
      <c r="B33" s="45" t="s">
        <v>36</v>
      </c>
      <c r="C33" s="41" t="s">
        <v>37</v>
      </c>
      <c r="D33" s="33">
        <f t="shared" si="0"/>
        <v>15.782</v>
      </c>
      <c r="E33" s="46"/>
      <c r="F33" s="46"/>
      <c r="G33" s="54">
        <v>13.69</v>
      </c>
      <c r="H33" s="54">
        <v>2.0920000000000001</v>
      </c>
      <c r="I33" s="54"/>
      <c r="J33" s="45"/>
      <c r="K33" s="45"/>
      <c r="L33" s="45"/>
      <c r="M33" s="45"/>
      <c r="N33" s="47"/>
    </row>
    <row r="34" spans="1:14" ht="15.75" thickBot="1" x14ac:dyDescent="0.3">
      <c r="A34" s="64">
        <v>28</v>
      </c>
      <c r="B34" s="9" t="s">
        <v>36</v>
      </c>
      <c r="C34" s="25" t="s">
        <v>44</v>
      </c>
      <c r="D34" s="5">
        <f t="shared" si="0"/>
        <v>158.66900000000001</v>
      </c>
      <c r="E34" s="18">
        <v>6.8179999999999996</v>
      </c>
      <c r="F34" s="83"/>
      <c r="G34" s="18">
        <v>111.78100000000001</v>
      </c>
      <c r="H34" s="18">
        <v>40.07</v>
      </c>
      <c r="I34" s="18"/>
      <c r="J34" s="9"/>
      <c r="K34" s="9"/>
      <c r="L34" s="9"/>
      <c r="M34" s="9"/>
      <c r="N34" s="48"/>
    </row>
    <row r="35" spans="1:14" ht="15.75" thickBot="1" x14ac:dyDescent="0.3">
      <c r="A35" s="64">
        <v>29</v>
      </c>
      <c r="B35" s="9" t="s">
        <v>36</v>
      </c>
      <c r="C35" s="25" t="s">
        <v>38</v>
      </c>
      <c r="D35" s="5">
        <f t="shared" si="0"/>
        <v>1.929</v>
      </c>
      <c r="E35" s="10"/>
      <c r="F35" s="10"/>
      <c r="G35" s="18">
        <v>1.929</v>
      </c>
      <c r="H35" s="18"/>
      <c r="I35" s="18"/>
      <c r="J35" s="9"/>
      <c r="K35" s="9"/>
      <c r="L35" s="9"/>
      <c r="M35" s="9"/>
      <c r="N35" s="48"/>
    </row>
    <row r="36" spans="1:14" ht="15.75" thickBot="1" x14ac:dyDescent="0.3">
      <c r="A36" s="67">
        <v>30</v>
      </c>
      <c r="B36" s="9" t="s">
        <v>36</v>
      </c>
      <c r="C36" s="25" t="s">
        <v>45</v>
      </c>
      <c r="D36" s="5">
        <f t="shared" si="0"/>
        <v>1.304</v>
      </c>
      <c r="E36" s="10"/>
      <c r="F36" s="10"/>
      <c r="G36" s="18"/>
      <c r="H36" s="18">
        <v>1.304</v>
      </c>
      <c r="I36" s="18"/>
      <c r="J36" s="9"/>
      <c r="K36" s="9"/>
      <c r="L36" s="9"/>
      <c r="M36" s="9"/>
      <c r="N36" s="48"/>
    </row>
    <row r="37" spans="1:14" ht="15.75" thickBot="1" x14ac:dyDescent="0.3">
      <c r="A37" s="64">
        <v>31</v>
      </c>
      <c r="B37" s="9" t="s">
        <v>36</v>
      </c>
      <c r="C37" s="25" t="s">
        <v>46</v>
      </c>
      <c r="D37" s="5">
        <f t="shared" si="0"/>
        <v>11.211</v>
      </c>
      <c r="E37" s="10"/>
      <c r="F37" s="10"/>
      <c r="G37" s="18">
        <v>8.4</v>
      </c>
      <c r="H37" s="18">
        <v>2.8109999999999999</v>
      </c>
      <c r="I37" s="18"/>
      <c r="J37" s="9"/>
      <c r="K37" s="9"/>
      <c r="L37" s="9"/>
      <c r="M37" s="9"/>
      <c r="N37" s="48"/>
    </row>
    <row r="38" spans="1:14" ht="15.75" thickBot="1" x14ac:dyDescent="0.3">
      <c r="A38" s="64">
        <v>32</v>
      </c>
      <c r="B38" s="9" t="s">
        <v>36</v>
      </c>
      <c r="C38" s="25" t="s">
        <v>47</v>
      </c>
      <c r="D38" s="5">
        <f t="shared" si="0"/>
        <v>2.6949999999999998</v>
      </c>
      <c r="E38" s="10"/>
      <c r="F38" s="10"/>
      <c r="G38" s="18">
        <v>2.6949999999999998</v>
      </c>
      <c r="H38" s="18"/>
      <c r="I38" s="18"/>
      <c r="J38" s="9"/>
      <c r="K38" s="9"/>
      <c r="L38" s="9"/>
      <c r="M38" s="9"/>
      <c r="N38" s="48"/>
    </row>
    <row r="39" spans="1:14" ht="15.75" thickBot="1" x14ac:dyDescent="0.3">
      <c r="A39" s="67">
        <v>33</v>
      </c>
      <c r="B39" s="9" t="s">
        <v>36</v>
      </c>
      <c r="C39" s="25" t="s">
        <v>65</v>
      </c>
      <c r="D39" s="5">
        <f t="shared" si="0"/>
        <v>5.5630000000000006</v>
      </c>
      <c r="E39" s="10"/>
      <c r="F39" s="10"/>
      <c r="G39" s="18">
        <v>3.5190000000000001</v>
      </c>
      <c r="H39" s="18">
        <v>2.044</v>
      </c>
      <c r="I39" s="18"/>
      <c r="J39" s="9"/>
      <c r="K39" s="9"/>
      <c r="L39" s="9"/>
      <c r="M39" s="9"/>
      <c r="N39" s="48"/>
    </row>
    <row r="40" spans="1:14" ht="15.75" thickBot="1" x14ac:dyDescent="0.3">
      <c r="A40" s="64">
        <v>34</v>
      </c>
      <c r="B40" s="9" t="s">
        <v>36</v>
      </c>
      <c r="C40" s="25" t="s">
        <v>66</v>
      </c>
      <c r="D40" s="5">
        <f t="shared" si="0"/>
        <v>1.9530000000000001</v>
      </c>
      <c r="E40" s="10"/>
      <c r="F40" s="10"/>
      <c r="G40" s="18"/>
      <c r="H40" s="18">
        <v>1.9530000000000001</v>
      </c>
      <c r="I40" s="18"/>
      <c r="J40" s="9"/>
      <c r="K40" s="9"/>
      <c r="L40" s="9"/>
      <c r="M40" s="9"/>
      <c r="N40" s="48"/>
    </row>
    <row r="41" spans="1:14" ht="15.75" thickBot="1" x14ac:dyDescent="0.3">
      <c r="A41" s="64">
        <v>35</v>
      </c>
      <c r="B41" s="49" t="s">
        <v>36</v>
      </c>
      <c r="C41" s="50" t="s">
        <v>48</v>
      </c>
      <c r="D41" s="38">
        <f t="shared" si="0"/>
        <v>262.40499999999997</v>
      </c>
      <c r="E41" s="82">
        <v>7.4859999999999998</v>
      </c>
      <c r="F41" s="52">
        <v>2.097</v>
      </c>
      <c r="G41" s="55">
        <v>194.52099999999999</v>
      </c>
      <c r="H41" s="55">
        <v>58.301000000000002</v>
      </c>
      <c r="I41" s="55"/>
      <c r="J41" s="49"/>
      <c r="K41" s="49"/>
      <c r="L41" s="49"/>
      <c r="M41" s="49"/>
      <c r="N41" s="53"/>
    </row>
    <row r="42" spans="1:14" ht="15.75" thickBot="1" x14ac:dyDescent="0.3">
      <c r="A42" s="64">
        <v>36</v>
      </c>
      <c r="B42" s="45" t="s">
        <v>49</v>
      </c>
      <c r="C42" s="41" t="s">
        <v>50</v>
      </c>
      <c r="D42" s="33">
        <f t="shared" si="0"/>
        <v>1.4139999999999999</v>
      </c>
      <c r="E42" s="46"/>
      <c r="F42" s="46"/>
      <c r="G42" s="54">
        <v>1.4139999999999999</v>
      </c>
      <c r="H42" s="54"/>
      <c r="I42" s="54"/>
      <c r="J42" s="45"/>
      <c r="K42" s="45"/>
      <c r="L42" s="45"/>
      <c r="M42" s="45"/>
      <c r="N42" s="47"/>
    </row>
    <row r="43" spans="1:14" ht="15.75" thickBot="1" x14ac:dyDescent="0.3">
      <c r="A43" s="67">
        <v>37</v>
      </c>
      <c r="B43" s="9" t="s">
        <v>49</v>
      </c>
      <c r="C43" s="25" t="s">
        <v>51</v>
      </c>
      <c r="D43" s="5">
        <f t="shared" si="0"/>
        <v>4.641</v>
      </c>
      <c r="E43" s="10"/>
      <c r="F43" s="10"/>
      <c r="G43" s="10"/>
      <c r="H43" s="16">
        <v>4.641</v>
      </c>
      <c r="I43" s="16"/>
      <c r="J43" s="9"/>
      <c r="K43" s="9"/>
      <c r="L43" s="9"/>
      <c r="M43" s="9"/>
      <c r="N43" s="48"/>
    </row>
    <row r="44" spans="1:14" ht="15.75" thickBot="1" x14ac:dyDescent="0.3">
      <c r="A44" s="64">
        <v>38</v>
      </c>
      <c r="B44" s="9" t="s">
        <v>49</v>
      </c>
      <c r="C44" s="25" t="s">
        <v>52</v>
      </c>
      <c r="D44" s="5">
        <f t="shared" si="0"/>
        <v>7.0549999999999997</v>
      </c>
      <c r="E44" s="10"/>
      <c r="F44" s="10"/>
      <c r="G44" s="10"/>
      <c r="H44" s="16">
        <v>7.0549999999999997</v>
      </c>
      <c r="I44" s="16"/>
      <c r="J44" s="9"/>
      <c r="K44" s="9"/>
      <c r="L44" s="9"/>
      <c r="M44" s="9"/>
      <c r="N44" s="48"/>
    </row>
    <row r="45" spans="1:14" ht="15.75" thickBot="1" x14ac:dyDescent="0.3">
      <c r="A45" s="64">
        <v>39</v>
      </c>
      <c r="B45" s="49" t="s">
        <v>49</v>
      </c>
      <c r="C45" s="50" t="s">
        <v>53</v>
      </c>
      <c r="D45" s="38">
        <f t="shared" si="0"/>
        <v>2.3250000000000002</v>
      </c>
      <c r="E45" s="52"/>
      <c r="F45" s="52"/>
      <c r="G45" s="52"/>
      <c r="H45" s="51">
        <v>2.3250000000000002</v>
      </c>
      <c r="I45" s="51"/>
      <c r="J45" s="49"/>
      <c r="K45" s="49"/>
      <c r="L45" s="49"/>
      <c r="M45" s="49"/>
      <c r="N45" s="53"/>
    </row>
    <row r="46" spans="1:14" ht="15.75" thickBot="1" x14ac:dyDescent="0.3">
      <c r="A46" s="67">
        <v>40</v>
      </c>
      <c r="B46" s="56" t="s">
        <v>54</v>
      </c>
      <c r="C46" s="56" t="s">
        <v>15</v>
      </c>
      <c r="D46" s="14">
        <f t="shared" si="0"/>
        <v>10435.493</v>
      </c>
      <c r="E46" s="42"/>
      <c r="F46" s="42"/>
      <c r="G46" s="57">
        <v>4226.9870000000001</v>
      </c>
      <c r="H46" s="57">
        <v>6208.5060000000003</v>
      </c>
      <c r="I46" s="57"/>
      <c r="J46" s="56"/>
      <c r="K46" s="56"/>
      <c r="L46" s="56"/>
      <c r="M46" s="56"/>
      <c r="N46" s="58"/>
    </row>
    <row r="47" spans="1:14" ht="15.75" thickBot="1" x14ac:dyDescent="0.3">
      <c r="A47" s="64">
        <v>41</v>
      </c>
      <c r="B47" s="45" t="s">
        <v>56</v>
      </c>
      <c r="C47" s="45" t="s">
        <v>57</v>
      </c>
      <c r="D47" s="33">
        <f t="shared" si="0"/>
        <v>145.27000000000001</v>
      </c>
      <c r="E47" s="46">
        <v>0.50800000000000001</v>
      </c>
      <c r="F47" s="46">
        <v>1.1970000000000001</v>
      </c>
      <c r="G47" s="46">
        <v>94.736000000000004</v>
      </c>
      <c r="H47" s="46">
        <v>48.829000000000001</v>
      </c>
      <c r="I47" s="46"/>
      <c r="J47" s="45"/>
      <c r="K47" s="45"/>
      <c r="L47" s="45"/>
      <c r="M47" s="45"/>
      <c r="N47" s="47"/>
    </row>
    <row r="48" spans="1:14" ht="15.75" thickBot="1" x14ac:dyDescent="0.3">
      <c r="A48" s="64">
        <v>42</v>
      </c>
      <c r="B48" s="9" t="s">
        <v>56</v>
      </c>
      <c r="C48" s="9" t="s">
        <v>58</v>
      </c>
      <c r="D48" s="5">
        <f t="shared" si="0"/>
        <v>182.61700000000002</v>
      </c>
      <c r="E48" s="10"/>
      <c r="F48" s="10"/>
      <c r="G48" s="10">
        <v>59.966999999999999</v>
      </c>
      <c r="H48" s="10">
        <v>122.65</v>
      </c>
      <c r="I48" s="10"/>
      <c r="J48" s="9"/>
      <c r="K48" s="9"/>
      <c r="L48" s="9"/>
      <c r="M48" s="9"/>
      <c r="N48" s="48"/>
    </row>
    <row r="49" spans="1:14" ht="15.75" thickBot="1" x14ac:dyDescent="0.3">
      <c r="A49" s="64">
        <v>43</v>
      </c>
      <c r="B49" s="9" t="s">
        <v>56</v>
      </c>
      <c r="C49" s="9" t="s">
        <v>59</v>
      </c>
      <c r="D49" s="5">
        <f t="shared" si="0"/>
        <v>49.207000000000001</v>
      </c>
      <c r="E49" s="10"/>
      <c r="F49" s="10"/>
      <c r="G49" s="10">
        <v>20.956</v>
      </c>
      <c r="H49" s="10">
        <v>28.251000000000001</v>
      </c>
      <c r="I49" s="10"/>
      <c r="J49" s="9"/>
      <c r="K49" s="9"/>
      <c r="L49" s="9"/>
      <c r="M49" s="9"/>
      <c r="N49" s="48"/>
    </row>
    <row r="50" spans="1:14" ht="15.75" thickBot="1" x14ac:dyDescent="0.3">
      <c r="A50" s="67">
        <v>44</v>
      </c>
      <c r="B50" s="9" t="s">
        <v>56</v>
      </c>
      <c r="C50" s="9" t="s">
        <v>60</v>
      </c>
      <c r="D50" s="5">
        <f t="shared" si="0"/>
        <v>51.725999999999999</v>
      </c>
      <c r="E50" s="10"/>
      <c r="F50" s="10"/>
      <c r="G50" s="10">
        <v>25.712</v>
      </c>
      <c r="H50" s="10">
        <v>26.013999999999999</v>
      </c>
      <c r="I50" s="10"/>
      <c r="J50" s="9"/>
      <c r="K50" s="9"/>
      <c r="L50" s="9"/>
      <c r="M50" s="9"/>
      <c r="N50" s="48"/>
    </row>
    <row r="51" spans="1:14" ht="15.75" thickBot="1" x14ac:dyDescent="0.3">
      <c r="A51" s="64">
        <v>45</v>
      </c>
      <c r="B51" s="9" t="s">
        <v>56</v>
      </c>
      <c r="C51" s="25" t="s">
        <v>61</v>
      </c>
      <c r="D51" s="5">
        <f t="shared" si="0"/>
        <v>7.3070000000000004</v>
      </c>
      <c r="E51" s="10"/>
      <c r="F51" s="10"/>
      <c r="G51" s="10">
        <v>7.3070000000000004</v>
      </c>
      <c r="H51" s="10"/>
      <c r="I51" s="10"/>
      <c r="J51" s="9"/>
      <c r="K51" s="9"/>
      <c r="L51" s="9"/>
      <c r="M51" s="9"/>
      <c r="N51" s="48"/>
    </row>
    <row r="52" spans="1:14" ht="15.75" thickBot="1" x14ac:dyDescent="0.3">
      <c r="A52" s="64">
        <v>46</v>
      </c>
      <c r="B52" s="49" t="s">
        <v>56</v>
      </c>
      <c r="C52" s="49" t="s">
        <v>62</v>
      </c>
      <c r="D52" s="38">
        <f t="shared" si="0"/>
        <v>6.6779999999999999</v>
      </c>
      <c r="E52" s="52">
        <v>6.6779999999999999</v>
      </c>
      <c r="F52" s="52"/>
      <c r="G52" s="52"/>
      <c r="H52" s="52"/>
      <c r="I52" s="52"/>
      <c r="J52" s="49"/>
      <c r="K52" s="49"/>
      <c r="L52" s="49"/>
      <c r="M52" s="49"/>
      <c r="N52" s="53"/>
    </row>
    <row r="53" spans="1:14" ht="15.75" thickBot="1" x14ac:dyDescent="0.3">
      <c r="A53" s="67">
        <v>47</v>
      </c>
      <c r="B53" s="45" t="s">
        <v>55</v>
      </c>
      <c r="C53" s="45" t="s">
        <v>57</v>
      </c>
      <c r="D53" s="33">
        <f t="shared" si="0"/>
        <v>229.66499999999999</v>
      </c>
      <c r="E53" s="46"/>
      <c r="F53" s="46"/>
      <c r="G53" s="46">
        <v>186.92699999999999</v>
      </c>
      <c r="H53" s="46">
        <v>42.738</v>
      </c>
      <c r="I53" s="46"/>
      <c r="J53" s="45"/>
      <c r="K53" s="45"/>
      <c r="L53" s="45"/>
      <c r="M53" s="45"/>
      <c r="N53" s="47"/>
    </row>
    <row r="54" spans="1:14" ht="15.75" thickBot="1" x14ac:dyDescent="0.3">
      <c r="A54" s="64">
        <v>48</v>
      </c>
      <c r="B54" s="9" t="s">
        <v>55</v>
      </c>
      <c r="C54" s="9" t="s">
        <v>63</v>
      </c>
      <c r="D54" s="5">
        <f t="shared" si="0"/>
        <v>7.9939999999999998</v>
      </c>
      <c r="E54" s="10"/>
      <c r="F54" s="10"/>
      <c r="G54" s="10">
        <v>3.1040000000000001</v>
      </c>
      <c r="H54" s="10">
        <v>4.8899999999999997</v>
      </c>
      <c r="I54" s="10"/>
      <c r="J54" s="9"/>
      <c r="K54" s="9"/>
      <c r="L54" s="9"/>
      <c r="M54" s="9"/>
      <c r="N54" s="48"/>
    </row>
    <row r="55" spans="1:14" ht="15.75" thickBot="1" x14ac:dyDescent="0.3">
      <c r="A55" s="64">
        <v>49</v>
      </c>
      <c r="B55" s="9" t="s">
        <v>55</v>
      </c>
      <c r="C55" s="27" t="s">
        <v>83</v>
      </c>
      <c r="D55" s="5">
        <f t="shared" si="0"/>
        <v>28.929000000000002</v>
      </c>
      <c r="E55" s="10"/>
      <c r="F55" s="10"/>
      <c r="G55" s="10">
        <v>21.449000000000002</v>
      </c>
      <c r="H55" s="10">
        <v>7.48</v>
      </c>
      <c r="I55" s="10"/>
      <c r="J55" s="9"/>
      <c r="K55" s="9"/>
      <c r="L55" s="9"/>
      <c r="M55" s="9"/>
      <c r="N55" s="48"/>
    </row>
    <row r="56" spans="1:14" ht="15.75" thickBot="1" x14ac:dyDescent="0.3">
      <c r="A56" s="64">
        <v>50</v>
      </c>
      <c r="B56" s="9" t="s">
        <v>55</v>
      </c>
      <c r="C56" s="81" t="s">
        <v>88</v>
      </c>
      <c r="D56" s="5">
        <f t="shared" si="0"/>
        <v>3.7010000000000001</v>
      </c>
      <c r="E56" s="10"/>
      <c r="F56" s="10"/>
      <c r="G56" s="10">
        <v>3.7010000000000001</v>
      </c>
      <c r="H56" s="10"/>
      <c r="I56" s="10"/>
      <c r="J56" s="9"/>
      <c r="K56" s="9"/>
      <c r="L56" s="9"/>
      <c r="M56" s="9"/>
      <c r="N56" s="48"/>
    </row>
    <row r="57" spans="1:14" ht="15.75" thickBot="1" x14ac:dyDescent="0.3">
      <c r="A57" s="67">
        <v>51</v>
      </c>
      <c r="B57" s="49" t="s">
        <v>55</v>
      </c>
      <c r="C57" s="76" t="s">
        <v>148</v>
      </c>
      <c r="D57" s="38">
        <f t="shared" si="0"/>
        <v>0.5</v>
      </c>
      <c r="E57" s="52"/>
      <c r="F57" s="52"/>
      <c r="G57" s="52">
        <v>0.5</v>
      </c>
      <c r="H57" s="52"/>
      <c r="I57" s="52"/>
      <c r="J57" s="49"/>
      <c r="K57" s="49"/>
      <c r="L57" s="49"/>
      <c r="M57" s="49"/>
      <c r="N57" s="53"/>
    </row>
    <row r="58" spans="1:14" ht="15.75" thickBot="1" x14ac:dyDescent="0.3">
      <c r="A58" s="64">
        <v>52</v>
      </c>
      <c r="B58" s="77" t="s">
        <v>67</v>
      </c>
      <c r="C58" s="78" t="s">
        <v>68</v>
      </c>
      <c r="D58" s="79">
        <f t="shared" si="0"/>
        <v>6.383</v>
      </c>
      <c r="E58" s="101"/>
      <c r="F58" s="101"/>
      <c r="G58" s="101">
        <v>3.379</v>
      </c>
      <c r="H58" s="101">
        <v>3.004</v>
      </c>
      <c r="I58" s="101"/>
      <c r="J58" s="77"/>
      <c r="K58" s="77"/>
      <c r="L58" s="77"/>
      <c r="M58" s="77"/>
      <c r="N58" s="80"/>
    </row>
    <row r="59" spans="1:14" ht="15.75" thickBot="1" x14ac:dyDescent="0.3">
      <c r="A59" s="64">
        <v>53</v>
      </c>
      <c r="B59" s="9" t="s">
        <v>67</v>
      </c>
      <c r="C59" s="25" t="s">
        <v>69</v>
      </c>
      <c r="D59" s="5">
        <f t="shared" si="0"/>
        <v>219.196</v>
      </c>
      <c r="E59" s="102"/>
      <c r="F59" s="102"/>
      <c r="G59" s="102">
        <v>93.314999999999998</v>
      </c>
      <c r="H59" s="102">
        <v>125.881</v>
      </c>
      <c r="I59" s="102"/>
      <c r="J59" s="9"/>
      <c r="K59" s="9"/>
      <c r="L59" s="9"/>
      <c r="M59" s="9"/>
      <c r="N59" s="48"/>
    </row>
    <row r="60" spans="1:14" ht="45.75" thickBot="1" x14ac:dyDescent="0.3">
      <c r="A60" s="67">
        <v>54</v>
      </c>
      <c r="B60" s="9" t="s">
        <v>67</v>
      </c>
      <c r="C60" s="88" t="s">
        <v>70</v>
      </c>
      <c r="D60" s="5">
        <f t="shared" si="0"/>
        <v>1.246</v>
      </c>
      <c r="E60" s="102"/>
      <c r="F60" s="102"/>
      <c r="G60" s="102">
        <v>0</v>
      </c>
      <c r="H60" s="102">
        <v>1.246</v>
      </c>
      <c r="I60" s="102"/>
      <c r="J60" s="9"/>
      <c r="K60" s="9"/>
      <c r="L60" s="9"/>
      <c r="M60" s="9"/>
      <c r="N60" s="48"/>
    </row>
    <row r="61" spans="1:14" ht="15.75" thickBot="1" x14ac:dyDescent="0.3">
      <c r="A61" s="64">
        <v>55</v>
      </c>
      <c r="B61" s="9" t="s">
        <v>67</v>
      </c>
      <c r="C61" s="25" t="s">
        <v>71</v>
      </c>
      <c r="D61" s="5">
        <f t="shared" si="0"/>
        <v>8.0020000000000007</v>
      </c>
      <c r="E61" s="102"/>
      <c r="F61" s="102"/>
      <c r="G61" s="102">
        <v>3.2909999999999999</v>
      </c>
      <c r="H61" s="102">
        <v>4.7110000000000003</v>
      </c>
      <c r="I61" s="102"/>
      <c r="J61" s="9"/>
      <c r="K61" s="9"/>
      <c r="L61" s="9"/>
      <c r="M61" s="9"/>
      <c r="N61" s="48"/>
    </row>
    <row r="62" spans="1:14" ht="15.75" thickBot="1" x14ac:dyDescent="0.3">
      <c r="A62" s="64">
        <v>56</v>
      </c>
      <c r="B62" s="9" t="s">
        <v>67</v>
      </c>
      <c r="C62" s="25" t="s">
        <v>72</v>
      </c>
      <c r="D62" s="5">
        <f t="shared" si="0"/>
        <v>10.998000000000001</v>
      </c>
      <c r="E62" s="102"/>
      <c r="F62" s="102"/>
      <c r="G62" s="102">
        <v>6.1360000000000001</v>
      </c>
      <c r="H62" s="102">
        <v>4.8620000000000001</v>
      </c>
      <c r="I62" s="102"/>
      <c r="J62" s="9"/>
      <c r="K62" s="9"/>
      <c r="L62" s="9"/>
      <c r="M62" s="9"/>
      <c r="N62" s="48"/>
    </row>
    <row r="63" spans="1:14" ht="15.75" thickBot="1" x14ac:dyDescent="0.3">
      <c r="A63" s="64">
        <v>57</v>
      </c>
      <c r="B63" s="9" t="s">
        <v>67</v>
      </c>
      <c r="C63" s="25" t="s">
        <v>73</v>
      </c>
      <c r="D63" s="5">
        <f>SUM(E63:I63)</f>
        <v>1.069</v>
      </c>
      <c r="E63" s="102"/>
      <c r="F63" s="102"/>
      <c r="G63" s="102"/>
      <c r="H63" s="102">
        <v>1.069</v>
      </c>
      <c r="I63" s="102"/>
      <c r="J63" s="9"/>
      <c r="K63" s="9"/>
      <c r="L63" s="9"/>
      <c r="M63" s="9"/>
      <c r="N63" s="48"/>
    </row>
    <row r="64" spans="1:14" ht="15.75" thickBot="1" x14ac:dyDescent="0.3">
      <c r="A64" s="67">
        <v>58</v>
      </c>
      <c r="B64" s="9" t="s">
        <v>67</v>
      </c>
      <c r="C64" s="25" t="s">
        <v>147</v>
      </c>
      <c r="D64" s="5">
        <f>SUM(E64:I64)</f>
        <v>1.1639999999999999</v>
      </c>
      <c r="E64" s="102"/>
      <c r="F64" s="102"/>
      <c r="G64" s="102">
        <v>1.1639999999999999</v>
      </c>
      <c r="H64" s="102"/>
      <c r="I64" s="102"/>
      <c r="J64" s="9"/>
      <c r="K64" s="9"/>
      <c r="L64" s="9"/>
      <c r="M64" s="9"/>
      <c r="N64" s="48"/>
    </row>
    <row r="65" spans="1:14" ht="15.75" thickBot="1" x14ac:dyDescent="0.3">
      <c r="A65" s="64">
        <v>59</v>
      </c>
      <c r="B65" s="9" t="s">
        <v>67</v>
      </c>
      <c r="C65" s="25" t="s">
        <v>74</v>
      </c>
      <c r="D65" s="5">
        <f t="shared" si="0"/>
        <v>22.794</v>
      </c>
      <c r="E65" s="102"/>
      <c r="F65" s="102"/>
      <c r="G65" s="102">
        <v>15.871</v>
      </c>
      <c r="H65" s="102">
        <v>6.923</v>
      </c>
      <c r="I65" s="102"/>
      <c r="J65" s="9"/>
      <c r="K65" s="9"/>
      <c r="L65" s="9"/>
      <c r="M65" s="9"/>
      <c r="N65" s="48"/>
    </row>
    <row r="66" spans="1:14" ht="15.75" thickBot="1" x14ac:dyDescent="0.3">
      <c r="A66" s="64">
        <v>60</v>
      </c>
      <c r="B66" s="9" t="s">
        <v>67</v>
      </c>
      <c r="C66" s="25" t="s">
        <v>75</v>
      </c>
      <c r="D66" s="5">
        <f t="shared" si="0"/>
        <v>88.415999999999997</v>
      </c>
      <c r="E66" s="102"/>
      <c r="F66" s="102"/>
      <c r="G66" s="102">
        <v>88.415999999999997</v>
      </c>
      <c r="H66" s="102"/>
      <c r="I66" s="102"/>
      <c r="J66" s="9"/>
      <c r="K66" s="9"/>
      <c r="L66" s="9"/>
      <c r="M66" s="9"/>
      <c r="N66" s="48"/>
    </row>
    <row r="67" spans="1:14" ht="15.75" thickBot="1" x14ac:dyDescent="0.3">
      <c r="A67" s="67">
        <v>61</v>
      </c>
      <c r="B67" s="9" t="s">
        <v>67</v>
      </c>
      <c r="C67" s="25" t="s">
        <v>76</v>
      </c>
      <c r="D67" s="5">
        <f t="shared" si="0"/>
        <v>2.597</v>
      </c>
      <c r="E67" s="102"/>
      <c r="F67" s="102"/>
      <c r="G67" s="102">
        <v>2.597</v>
      </c>
      <c r="H67" s="102"/>
      <c r="I67" s="102"/>
      <c r="J67" s="9"/>
      <c r="K67" s="9"/>
      <c r="L67" s="9"/>
      <c r="M67" s="9"/>
      <c r="N67" s="48"/>
    </row>
    <row r="68" spans="1:14" ht="15.75" thickBot="1" x14ac:dyDescent="0.3">
      <c r="A68" s="64">
        <v>62</v>
      </c>
      <c r="B68" s="9" t="s">
        <v>67</v>
      </c>
      <c r="C68" s="25" t="s">
        <v>77</v>
      </c>
      <c r="D68" s="5">
        <f t="shared" si="0"/>
        <v>6.3239999999999998</v>
      </c>
      <c r="E68" s="102"/>
      <c r="F68" s="102"/>
      <c r="G68" s="102"/>
      <c r="H68" s="102">
        <v>6.3239999999999998</v>
      </c>
      <c r="I68" s="102"/>
      <c r="J68" s="9"/>
      <c r="K68" s="9"/>
      <c r="L68" s="9"/>
      <c r="M68" s="9"/>
      <c r="N68" s="48"/>
    </row>
    <row r="69" spans="1:14" ht="15.75" thickBot="1" x14ac:dyDescent="0.3">
      <c r="A69" s="64">
        <v>63</v>
      </c>
      <c r="B69" s="9" t="s">
        <v>67</v>
      </c>
      <c r="C69" s="25" t="s">
        <v>78</v>
      </c>
      <c r="D69" s="5">
        <f t="shared" si="0"/>
        <v>3.0830000000000002</v>
      </c>
      <c r="E69" s="102"/>
      <c r="F69" s="102"/>
      <c r="G69" s="102">
        <v>1.34</v>
      </c>
      <c r="H69" s="102">
        <v>1.7430000000000001</v>
      </c>
      <c r="I69" s="102"/>
      <c r="J69" s="9"/>
      <c r="K69" s="9"/>
      <c r="L69" s="9"/>
      <c r="M69" s="9"/>
      <c r="N69" s="48"/>
    </row>
    <row r="70" spans="1:14" ht="15.75" thickBot="1" x14ac:dyDescent="0.3">
      <c r="A70" s="64">
        <v>64</v>
      </c>
      <c r="B70" s="9" t="s">
        <v>67</v>
      </c>
      <c r="C70" s="25" t="s">
        <v>79</v>
      </c>
      <c r="D70" s="5">
        <f t="shared" si="0"/>
        <v>636.05799999999999</v>
      </c>
      <c r="E70" s="102">
        <v>10.284000000000001</v>
      </c>
      <c r="F70" s="102"/>
      <c r="G70" s="102">
        <v>374.08</v>
      </c>
      <c r="H70" s="102">
        <v>251.69399999999999</v>
      </c>
      <c r="I70" s="102"/>
      <c r="J70" s="9"/>
      <c r="K70" s="9"/>
      <c r="L70" s="9"/>
      <c r="M70" s="9"/>
      <c r="N70" s="48"/>
    </row>
    <row r="71" spans="1:14" ht="15.75" thickBot="1" x14ac:dyDescent="0.3">
      <c r="A71" s="67">
        <v>65</v>
      </c>
      <c r="B71" s="9" t="s">
        <v>67</v>
      </c>
      <c r="C71" s="25" t="s">
        <v>80</v>
      </c>
      <c r="D71" s="5">
        <f t="shared" si="0"/>
        <v>1.18</v>
      </c>
      <c r="E71" s="102"/>
      <c r="F71" s="102"/>
      <c r="G71" s="102">
        <v>1.18</v>
      </c>
      <c r="H71" s="102"/>
      <c r="I71" s="102"/>
      <c r="J71" s="9"/>
      <c r="K71" s="9"/>
      <c r="L71" s="9"/>
      <c r="M71" s="9"/>
      <c r="N71" s="48"/>
    </row>
    <row r="72" spans="1:14" ht="15.75" thickBot="1" x14ac:dyDescent="0.3">
      <c r="A72" s="64">
        <v>66</v>
      </c>
      <c r="B72" s="9" t="s">
        <v>67</v>
      </c>
      <c r="C72" s="25" t="s">
        <v>62</v>
      </c>
      <c r="D72" s="5">
        <f t="shared" si="0"/>
        <v>4.3019999999999996</v>
      </c>
      <c r="E72" s="102">
        <v>2.089</v>
      </c>
      <c r="F72" s="102"/>
      <c r="G72" s="102"/>
      <c r="H72" s="102">
        <v>2.2130000000000001</v>
      </c>
      <c r="I72" s="102"/>
      <c r="J72" s="9"/>
      <c r="K72" s="9"/>
      <c r="L72" s="9"/>
      <c r="M72" s="9"/>
      <c r="N72" s="48"/>
    </row>
    <row r="73" spans="1:14" ht="15.75" thickBot="1" x14ac:dyDescent="0.3">
      <c r="A73" s="64">
        <v>67</v>
      </c>
      <c r="B73" s="9" t="s">
        <v>67</v>
      </c>
      <c r="C73" s="25" t="s">
        <v>81</v>
      </c>
      <c r="D73" s="5">
        <f t="shared" si="0"/>
        <v>1.4570000000000001</v>
      </c>
      <c r="E73" s="102"/>
      <c r="F73" s="102"/>
      <c r="G73" s="102"/>
      <c r="H73" s="102">
        <v>1.4570000000000001</v>
      </c>
      <c r="I73" s="102"/>
      <c r="J73" s="9"/>
      <c r="K73" s="9"/>
      <c r="L73" s="9"/>
      <c r="M73" s="9"/>
      <c r="N73" s="48"/>
    </row>
    <row r="74" spans="1:14" ht="15.75" thickBot="1" x14ac:dyDescent="0.3">
      <c r="A74" s="67">
        <v>68</v>
      </c>
      <c r="B74" s="49" t="s">
        <v>67</v>
      </c>
      <c r="C74" s="50" t="s">
        <v>82</v>
      </c>
      <c r="D74" s="38">
        <f t="shared" si="0"/>
        <v>6.6429999999999998</v>
      </c>
      <c r="E74" s="103"/>
      <c r="F74" s="103"/>
      <c r="G74" s="103"/>
      <c r="H74" s="103">
        <v>6.6429999999999998</v>
      </c>
      <c r="I74" s="103"/>
      <c r="J74" s="49"/>
      <c r="K74" s="49"/>
      <c r="L74" s="49"/>
      <c r="M74" s="49"/>
      <c r="N74" s="53"/>
    </row>
    <row r="75" spans="1:14" ht="15.75" thickBot="1" x14ac:dyDescent="0.3">
      <c r="A75" s="64">
        <v>69</v>
      </c>
      <c r="B75" s="45" t="s">
        <v>85</v>
      </c>
      <c r="C75" s="45" t="s">
        <v>89</v>
      </c>
      <c r="D75" s="33">
        <f t="shared" ref="D75:D77" si="1">SUM(E75:I75)</f>
        <v>5.8390000000000004</v>
      </c>
      <c r="E75" s="46"/>
      <c r="F75" s="46"/>
      <c r="G75" s="46">
        <v>4.758</v>
      </c>
      <c r="H75" s="46">
        <v>1.081</v>
      </c>
      <c r="I75" s="46"/>
      <c r="J75" s="45"/>
      <c r="K75" s="45"/>
      <c r="L75" s="45"/>
      <c r="M75" s="45"/>
      <c r="N75" s="47"/>
    </row>
    <row r="76" spans="1:14" ht="15.75" thickBot="1" x14ac:dyDescent="0.3">
      <c r="A76" s="64">
        <v>70</v>
      </c>
      <c r="B76" s="9" t="s">
        <v>85</v>
      </c>
      <c r="C76" s="9" t="s">
        <v>90</v>
      </c>
      <c r="D76" s="5">
        <f t="shared" si="1"/>
        <v>0.153</v>
      </c>
      <c r="E76" s="10"/>
      <c r="F76" s="10"/>
      <c r="G76" s="10">
        <v>3.6999999999999998E-2</v>
      </c>
      <c r="H76" s="10">
        <v>0.11600000000000001</v>
      </c>
      <c r="I76" s="10"/>
      <c r="J76" s="9"/>
      <c r="K76" s="9"/>
      <c r="L76" s="9"/>
      <c r="M76" s="9"/>
      <c r="N76" s="48"/>
    </row>
    <row r="77" spans="1:14" ht="15.75" thickBot="1" x14ac:dyDescent="0.3">
      <c r="A77" s="64">
        <v>71</v>
      </c>
      <c r="B77" s="9" t="s">
        <v>85</v>
      </c>
      <c r="C77" s="9" t="s">
        <v>91</v>
      </c>
      <c r="D77" s="5">
        <f t="shared" si="1"/>
        <v>61.46</v>
      </c>
      <c r="E77" s="10">
        <v>2.9</v>
      </c>
      <c r="F77" s="10"/>
      <c r="G77" s="10">
        <v>16.739999999999998</v>
      </c>
      <c r="H77" s="10">
        <v>37.92</v>
      </c>
      <c r="I77" s="10">
        <v>3.9</v>
      </c>
      <c r="J77" s="9"/>
      <c r="K77" s="9"/>
      <c r="L77" s="9"/>
      <c r="M77" s="9"/>
      <c r="N77" s="48"/>
    </row>
    <row r="78" spans="1:14" ht="15.75" thickBot="1" x14ac:dyDescent="0.3">
      <c r="A78" s="67">
        <v>72</v>
      </c>
      <c r="B78" s="9" t="s">
        <v>85</v>
      </c>
      <c r="C78" s="9" t="s">
        <v>93</v>
      </c>
      <c r="D78" s="5">
        <f t="shared" ref="D78:D88" si="2">SUM(E78:I78)</f>
        <v>7.8999999999999995</v>
      </c>
      <c r="E78" s="10"/>
      <c r="F78" s="10"/>
      <c r="G78" s="10">
        <v>3.84</v>
      </c>
      <c r="H78" s="10">
        <v>4.0599999999999996</v>
      </c>
      <c r="I78" s="10"/>
      <c r="J78" s="9"/>
      <c r="K78" s="9"/>
      <c r="L78" s="9"/>
      <c r="M78" s="9"/>
      <c r="N78" s="48"/>
    </row>
    <row r="79" spans="1:14" ht="15.75" thickBot="1" x14ac:dyDescent="0.3">
      <c r="A79" s="64">
        <v>73</v>
      </c>
      <c r="B79" s="9" t="s">
        <v>85</v>
      </c>
      <c r="C79" s="9" t="s">
        <v>84</v>
      </c>
      <c r="D79" s="5">
        <f t="shared" si="2"/>
        <v>196.48700000000002</v>
      </c>
      <c r="E79" s="10"/>
      <c r="F79" s="10"/>
      <c r="G79" s="10">
        <v>95.932000000000002</v>
      </c>
      <c r="H79" s="10">
        <v>100.55500000000001</v>
      </c>
      <c r="I79" s="10"/>
      <c r="J79" s="9"/>
      <c r="K79" s="9"/>
      <c r="L79" s="9"/>
      <c r="M79" s="9"/>
      <c r="N79" s="48"/>
    </row>
    <row r="80" spans="1:14" ht="15.75" thickBot="1" x14ac:dyDescent="0.3">
      <c r="A80" s="64">
        <v>74</v>
      </c>
      <c r="B80" s="9" t="s">
        <v>85</v>
      </c>
      <c r="C80" s="9" t="s">
        <v>94</v>
      </c>
      <c r="D80" s="5">
        <f t="shared" si="2"/>
        <v>11.952999999999999</v>
      </c>
      <c r="E80" s="10"/>
      <c r="F80" s="10"/>
      <c r="G80" s="10">
        <v>9.1029999999999998</v>
      </c>
      <c r="H80" s="10">
        <v>2.85</v>
      </c>
      <c r="I80" s="10"/>
      <c r="J80" s="9"/>
      <c r="K80" s="9"/>
      <c r="L80" s="9"/>
      <c r="M80" s="9"/>
      <c r="N80" s="48"/>
    </row>
    <row r="81" spans="1:14" ht="15.75" thickBot="1" x14ac:dyDescent="0.3">
      <c r="A81" s="67">
        <v>75</v>
      </c>
      <c r="B81" s="9" t="s">
        <v>85</v>
      </c>
      <c r="C81" s="9" t="s">
        <v>95</v>
      </c>
      <c r="D81" s="5">
        <f t="shared" si="2"/>
        <v>2.2469999999999999</v>
      </c>
      <c r="E81" s="10">
        <v>2.2469999999999999</v>
      </c>
      <c r="F81" s="10"/>
      <c r="G81" s="10"/>
      <c r="H81" s="10"/>
      <c r="I81" s="10"/>
      <c r="J81" s="9"/>
      <c r="K81" s="9"/>
      <c r="L81" s="9"/>
      <c r="M81" s="9"/>
      <c r="N81" s="48"/>
    </row>
    <row r="82" spans="1:14" ht="15.75" thickBot="1" x14ac:dyDescent="0.3">
      <c r="A82" s="64">
        <v>76</v>
      </c>
      <c r="B82" s="9" t="s">
        <v>85</v>
      </c>
      <c r="C82" s="9" t="s">
        <v>96</v>
      </c>
      <c r="D82" s="5">
        <f t="shared" si="2"/>
        <v>4.1000000000000002E-2</v>
      </c>
      <c r="E82" s="10"/>
      <c r="F82" s="10"/>
      <c r="G82" s="10"/>
      <c r="H82" s="10">
        <v>4.1000000000000002E-2</v>
      </c>
      <c r="I82" s="10"/>
      <c r="J82" s="9"/>
      <c r="K82" s="9"/>
      <c r="L82" s="9"/>
      <c r="M82" s="9"/>
      <c r="N82" s="48"/>
    </row>
    <row r="83" spans="1:14" ht="15.75" thickBot="1" x14ac:dyDescent="0.3">
      <c r="A83" s="64">
        <v>77</v>
      </c>
      <c r="B83" s="9" t="s">
        <v>85</v>
      </c>
      <c r="C83" s="9" t="s">
        <v>97</v>
      </c>
      <c r="D83" s="5">
        <f t="shared" si="2"/>
        <v>3.7789999999999999</v>
      </c>
      <c r="E83" s="10"/>
      <c r="F83" s="10"/>
      <c r="G83" s="10">
        <v>1.879</v>
      </c>
      <c r="H83" s="10">
        <v>1.9</v>
      </c>
      <c r="I83" s="10"/>
      <c r="J83" s="9"/>
      <c r="K83" s="9"/>
      <c r="L83" s="9"/>
      <c r="M83" s="9"/>
      <c r="N83" s="48"/>
    </row>
    <row r="84" spans="1:14" ht="15.75" thickBot="1" x14ac:dyDescent="0.3">
      <c r="A84" s="64">
        <v>78</v>
      </c>
      <c r="B84" s="9" t="s">
        <v>85</v>
      </c>
      <c r="C84" s="9" t="s">
        <v>98</v>
      </c>
      <c r="D84" s="5">
        <f t="shared" si="2"/>
        <v>2.024</v>
      </c>
      <c r="E84" s="10">
        <v>2.024</v>
      </c>
      <c r="F84" s="10"/>
      <c r="G84" s="10"/>
      <c r="H84" s="10"/>
      <c r="I84" s="10"/>
      <c r="J84" s="9"/>
      <c r="K84" s="9"/>
      <c r="L84" s="9"/>
      <c r="M84" s="9"/>
      <c r="N84" s="48"/>
    </row>
    <row r="85" spans="1:14" ht="15.75" thickBot="1" x14ac:dyDescent="0.3">
      <c r="A85" s="67">
        <v>79</v>
      </c>
      <c r="B85" s="9" t="s">
        <v>85</v>
      </c>
      <c r="C85" s="9" t="s">
        <v>99</v>
      </c>
      <c r="D85" s="5">
        <f t="shared" si="2"/>
        <v>2.0790000000000002</v>
      </c>
      <c r="E85" s="10"/>
      <c r="F85" s="10"/>
      <c r="G85" s="10"/>
      <c r="H85" s="10">
        <v>2.0790000000000002</v>
      </c>
      <c r="I85" s="10"/>
      <c r="J85" s="9"/>
      <c r="K85" s="9"/>
      <c r="L85" s="9"/>
      <c r="M85" s="9"/>
      <c r="N85" s="48"/>
    </row>
    <row r="86" spans="1:14" ht="15.75" thickBot="1" x14ac:dyDescent="0.3">
      <c r="A86" s="64">
        <v>80</v>
      </c>
      <c r="B86" s="9" t="s">
        <v>85</v>
      </c>
      <c r="C86" s="9" t="s">
        <v>86</v>
      </c>
      <c r="D86" s="5">
        <f t="shared" si="2"/>
        <v>1.6739999999999999</v>
      </c>
      <c r="E86" s="10"/>
      <c r="F86" s="10"/>
      <c r="G86" s="9">
        <v>1.524</v>
      </c>
      <c r="H86" s="10">
        <v>0.15</v>
      </c>
      <c r="I86" s="10"/>
      <c r="J86" s="9"/>
      <c r="K86" s="9"/>
      <c r="L86" s="9"/>
      <c r="M86" s="9"/>
      <c r="N86" s="48"/>
    </row>
    <row r="87" spans="1:14" ht="15.75" thickBot="1" x14ac:dyDescent="0.3">
      <c r="A87" s="64">
        <v>81</v>
      </c>
      <c r="B87" s="9" t="s">
        <v>85</v>
      </c>
      <c r="C87" s="9" t="s">
        <v>87</v>
      </c>
      <c r="D87" s="5">
        <f t="shared" si="2"/>
        <v>14.106999999999999</v>
      </c>
      <c r="E87" s="10"/>
      <c r="F87" s="10"/>
      <c r="G87" s="9">
        <v>8.1069999999999993</v>
      </c>
      <c r="H87" s="28">
        <v>6</v>
      </c>
      <c r="I87" s="10"/>
      <c r="J87" s="9"/>
      <c r="K87" s="9"/>
      <c r="L87" s="9"/>
      <c r="M87" s="9"/>
      <c r="N87" s="48"/>
    </row>
    <row r="88" spans="1:14" ht="15.75" thickBot="1" x14ac:dyDescent="0.3">
      <c r="A88" s="67">
        <v>82</v>
      </c>
      <c r="B88" s="9" t="s">
        <v>85</v>
      </c>
      <c r="C88" s="9" t="s">
        <v>100</v>
      </c>
      <c r="D88" s="5">
        <f t="shared" si="2"/>
        <v>1.0569999999999999</v>
      </c>
      <c r="E88" s="10"/>
      <c r="F88" s="10"/>
      <c r="G88" s="9">
        <v>0.22700000000000001</v>
      </c>
      <c r="H88" s="10">
        <v>0.83</v>
      </c>
      <c r="I88" s="10"/>
      <c r="J88" s="9"/>
      <c r="K88" s="9"/>
      <c r="L88" s="9"/>
      <c r="M88" s="9"/>
      <c r="N88" s="48"/>
    </row>
    <row r="89" spans="1:14" ht="15.75" thickBot="1" x14ac:dyDescent="0.3">
      <c r="A89" s="64">
        <v>83</v>
      </c>
      <c r="B89" s="9" t="s">
        <v>85</v>
      </c>
      <c r="C89" s="9" t="s">
        <v>101</v>
      </c>
      <c r="D89" s="5">
        <f t="shared" ref="D89:D103" si="3">SUM(E89:I89)</f>
        <v>176.79199999999997</v>
      </c>
      <c r="E89" s="10"/>
      <c r="F89" s="10"/>
      <c r="G89" s="10">
        <v>174.23499999999999</v>
      </c>
      <c r="H89" s="10">
        <v>2.5569999999999999</v>
      </c>
      <c r="I89" s="10"/>
      <c r="J89" s="9"/>
      <c r="K89" s="9"/>
      <c r="L89" s="9"/>
      <c r="M89" s="9"/>
      <c r="N89" s="48"/>
    </row>
    <row r="90" spans="1:14" ht="15.75" thickBot="1" x14ac:dyDescent="0.3">
      <c r="A90" s="64">
        <v>84</v>
      </c>
      <c r="B90" s="9" t="s">
        <v>85</v>
      </c>
      <c r="C90" s="9" t="s">
        <v>102</v>
      </c>
      <c r="D90" s="5">
        <f t="shared" si="3"/>
        <v>4.8499999999999996</v>
      </c>
      <c r="E90" s="10"/>
      <c r="F90" s="10"/>
      <c r="G90" s="10"/>
      <c r="H90" s="10">
        <v>4.8499999999999996</v>
      </c>
      <c r="I90" s="10"/>
      <c r="J90" s="9"/>
      <c r="K90" s="9"/>
      <c r="L90" s="9"/>
      <c r="M90" s="9"/>
      <c r="N90" s="48"/>
    </row>
    <row r="91" spans="1:14" ht="15.75" thickBot="1" x14ac:dyDescent="0.3">
      <c r="A91" s="64">
        <v>85</v>
      </c>
      <c r="B91" s="9" t="s">
        <v>85</v>
      </c>
      <c r="C91" s="9" t="s">
        <v>103</v>
      </c>
      <c r="D91" s="5">
        <f t="shared" si="3"/>
        <v>0.9</v>
      </c>
      <c r="E91" s="10"/>
      <c r="F91" s="10"/>
      <c r="G91" s="10"/>
      <c r="H91" s="28">
        <v>0.9</v>
      </c>
      <c r="I91" s="10"/>
      <c r="J91" s="9"/>
      <c r="K91" s="9"/>
      <c r="L91" s="9"/>
      <c r="M91" s="9"/>
      <c r="N91" s="48"/>
    </row>
    <row r="92" spans="1:14" ht="15.75" thickBot="1" x14ac:dyDescent="0.3">
      <c r="A92" s="67">
        <v>86</v>
      </c>
      <c r="B92" s="9" t="s">
        <v>85</v>
      </c>
      <c r="C92" s="9" t="s">
        <v>62</v>
      </c>
      <c r="D92" s="5">
        <f t="shared" si="3"/>
        <v>5.056</v>
      </c>
      <c r="E92" s="10">
        <v>5.056</v>
      </c>
      <c r="F92" s="10"/>
      <c r="G92" s="10"/>
      <c r="H92" s="10"/>
      <c r="I92" s="10"/>
      <c r="J92" s="9"/>
      <c r="K92" s="9"/>
      <c r="L92" s="9"/>
      <c r="M92" s="9"/>
      <c r="N92" s="48"/>
    </row>
    <row r="93" spans="1:14" ht="15.75" thickBot="1" x14ac:dyDescent="0.3">
      <c r="A93" s="64">
        <v>87</v>
      </c>
      <c r="B93" s="9" t="s">
        <v>85</v>
      </c>
      <c r="C93" s="9" t="s">
        <v>104</v>
      </c>
      <c r="D93" s="5">
        <f t="shared" si="3"/>
        <v>1.0409999999999999</v>
      </c>
      <c r="E93" s="10"/>
      <c r="F93" s="10"/>
      <c r="G93" s="10"/>
      <c r="H93" s="10">
        <v>1.0409999999999999</v>
      </c>
      <c r="I93" s="10"/>
      <c r="J93" s="9"/>
      <c r="K93" s="9"/>
      <c r="L93" s="9"/>
      <c r="M93" s="9"/>
      <c r="N93" s="48"/>
    </row>
    <row r="94" spans="1:14" ht="15.75" thickBot="1" x14ac:dyDescent="0.3">
      <c r="A94" s="64">
        <v>88</v>
      </c>
      <c r="B94" s="9" t="s">
        <v>85</v>
      </c>
      <c r="C94" s="9" t="s">
        <v>105</v>
      </c>
      <c r="D94" s="5">
        <f t="shared" si="3"/>
        <v>3.2330000000000001</v>
      </c>
      <c r="E94" s="10"/>
      <c r="F94" s="10"/>
      <c r="G94" s="10"/>
      <c r="H94" s="10">
        <v>3.2330000000000001</v>
      </c>
      <c r="I94" s="10"/>
      <c r="J94" s="9"/>
      <c r="K94" s="9"/>
      <c r="L94" s="9"/>
      <c r="M94" s="9"/>
      <c r="N94" s="48"/>
    </row>
    <row r="95" spans="1:14" ht="15.75" thickBot="1" x14ac:dyDescent="0.3">
      <c r="A95" s="64">
        <v>90</v>
      </c>
      <c r="B95" s="49" t="s">
        <v>85</v>
      </c>
      <c r="C95" s="49" t="s">
        <v>106</v>
      </c>
      <c r="D95" s="38">
        <f t="shared" si="3"/>
        <v>54.917000000000002</v>
      </c>
      <c r="E95" s="52"/>
      <c r="F95" s="52"/>
      <c r="G95" s="52">
        <v>54.917000000000002</v>
      </c>
      <c r="H95" s="52"/>
      <c r="I95" s="52"/>
      <c r="J95" s="49"/>
      <c r="K95" s="49"/>
      <c r="L95" s="49"/>
      <c r="M95" s="49"/>
      <c r="N95" s="53"/>
    </row>
    <row r="96" spans="1:14" ht="15.75" thickBot="1" x14ac:dyDescent="0.3">
      <c r="A96" s="64">
        <v>91</v>
      </c>
      <c r="B96" s="45" t="s">
        <v>107</v>
      </c>
      <c r="C96" s="45" t="s">
        <v>108</v>
      </c>
      <c r="D96" s="33">
        <f t="shared" si="3"/>
        <v>99.539999999999992</v>
      </c>
      <c r="E96" s="46">
        <v>64.233999999999995</v>
      </c>
      <c r="F96" s="68">
        <v>18.135000000000002</v>
      </c>
      <c r="G96" s="68">
        <v>17.170999999999999</v>
      </c>
      <c r="H96" s="68"/>
      <c r="I96" s="68"/>
      <c r="J96" s="45"/>
      <c r="K96" s="45"/>
      <c r="L96" s="45"/>
      <c r="M96" s="45"/>
      <c r="N96" s="47"/>
    </row>
    <row r="97" spans="1:14" ht="15.75" thickBot="1" x14ac:dyDescent="0.3">
      <c r="A97" s="64">
        <v>92</v>
      </c>
      <c r="B97" s="9" t="s">
        <v>107</v>
      </c>
      <c r="C97" s="25" t="s">
        <v>109</v>
      </c>
      <c r="D97" s="5">
        <f t="shared" si="3"/>
        <v>2.2120000000000002</v>
      </c>
      <c r="E97" s="19"/>
      <c r="F97" s="19"/>
      <c r="G97" s="19"/>
      <c r="H97" s="19">
        <v>2.2120000000000002</v>
      </c>
      <c r="I97" s="19"/>
      <c r="J97" s="9"/>
      <c r="K97" s="9"/>
      <c r="L97" s="9"/>
      <c r="M97" s="9"/>
      <c r="N97" s="48"/>
    </row>
    <row r="98" spans="1:14" ht="30.75" thickBot="1" x14ac:dyDescent="0.3">
      <c r="A98" s="67">
        <v>93</v>
      </c>
      <c r="B98" s="49" t="s">
        <v>107</v>
      </c>
      <c r="C98" s="50" t="s">
        <v>110</v>
      </c>
      <c r="D98" s="38">
        <f t="shared" si="3"/>
        <v>3.1560000000000001</v>
      </c>
      <c r="E98" s="69"/>
      <c r="F98" s="69"/>
      <c r="G98" s="69">
        <v>3.1560000000000001</v>
      </c>
      <c r="H98" s="69"/>
      <c r="I98" s="69"/>
      <c r="J98" s="49"/>
      <c r="K98" s="49"/>
      <c r="L98" s="49"/>
      <c r="M98" s="49"/>
      <c r="N98" s="53"/>
    </row>
    <row r="99" spans="1:14" ht="15.75" thickBot="1" x14ac:dyDescent="0.3">
      <c r="A99" s="64">
        <v>94</v>
      </c>
      <c r="B99" s="45" t="s">
        <v>111</v>
      </c>
      <c r="C99" s="45" t="s">
        <v>112</v>
      </c>
      <c r="D99" s="33">
        <f t="shared" si="3"/>
        <v>389.03899999999999</v>
      </c>
      <c r="E99" s="46"/>
      <c r="F99" s="46"/>
      <c r="G99" s="46">
        <v>160.49100000000001</v>
      </c>
      <c r="H99" s="46">
        <v>228.548</v>
      </c>
      <c r="I99" s="46"/>
      <c r="J99" s="45"/>
      <c r="K99" s="45"/>
      <c r="L99" s="45"/>
      <c r="M99" s="45"/>
      <c r="N99" s="47"/>
    </row>
    <row r="100" spans="1:14" ht="15.75" thickBot="1" x14ac:dyDescent="0.3">
      <c r="A100" s="64">
        <v>95</v>
      </c>
      <c r="B100" s="9" t="s">
        <v>111</v>
      </c>
      <c r="C100" s="9" t="s">
        <v>113</v>
      </c>
      <c r="D100" s="5">
        <f t="shared" si="3"/>
        <v>12.087999999999999</v>
      </c>
      <c r="E100" s="10"/>
      <c r="F100" s="10"/>
      <c r="G100" s="10">
        <v>10.731</v>
      </c>
      <c r="H100" s="10">
        <v>1.357</v>
      </c>
      <c r="I100" s="10"/>
      <c r="J100" s="9"/>
      <c r="K100" s="9"/>
      <c r="L100" s="9"/>
      <c r="M100" s="9"/>
      <c r="N100" s="48"/>
    </row>
    <row r="101" spans="1:14" ht="15.75" thickBot="1" x14ac:dyDescent="0.3">
      <c r="A101" s="67">
        <v>96</v>
      </c>
      <c r="B101" s="9" t="s">
        <v>111</v>
      </c>
      <c r="C101" s="9" t="s">
        <v>114</v>
      </c>
      <c r="D101" s="5">
        <f t="shared" si="3"/>
        <v>13.473000000000001</v>
      </c>
      <c r="E101" s="10"/>
      <c r="F101" s="10"/>
      <c r="G101" s="10">
        <v>10.849</v>
      </c>
      <c r="H101" s="10">
        <v>2.6240000000000001</v>
      </c>
      <c r="I101" s="10"/>
      <c r="J101" s="9"/>
      <c r="K101" s="9"/>
      <c r="L101" s="9"/>
      <c r="M101" s="20"/>
      <c r="N101" s="48"/>
    </row>
    <row r="102" spans="1:14" ht="15.75" thickBot="1" x14ac:dyDescent="0.3">
      <c r="A102" s="64">
        <v>97</v>
      </c>
      <c r="B102" s="9" t="s">
        <v>111</v>
      </c>
      <c r="C102" s="84" t="s">
        <v>79</v>
      </c>
      <c r="D102" s="97">
        <f>SUM(E102:I102)</f>
        <v>12.646000000000001</v>
      </c>
      <c r="E102" s="85"/>
      <c r="F102" s="85"/>
      <c r="G102" s="85">
        <v>7.24</v>
      </c>
      <c r="H102" s="85">
        <v>5.4059999999999997</v>
      </c>
      <c r="I102" s="85"/>
      <c r="J102" s="84"/>
      <c r="K102" s="84"/>
      <c r="L102" s="84"/>
      <c r="M102" s="98"/>
      <c r="N102" s="86"/>
    </row>
    <row r="103" spans="1:14" ht="15.75" thickBot="1" x14ac:dyDescent="0.3">
      <c r="A103" s="64">
        <v>98</v>
      </c>
      <c r="B103" s="49" t="s">
        <v>111</v>
      </c>
      <c r="C103" s="49" t="s">
        <v>115</v>
      </c>
      <c r="D103" s="38">
        <f t="shared" si="3"/>
        <v>11.659000000000001</v>
      </c>
      <c r="E103" s="52"/>
      <c r="F103" s="52"/>
      <c r="G103" s="52">
        <v>7.6210000000000004</v>
      </c>
      <c r="H103" s="52">
        <v>4.0380000000000003</v>
      </c>
      <c r="I103" s="52"/>
      <c r="J103" s="49"/>
      <c r="K103" s="49"/>
      <c r="L103" s="49"/>
      <c r="M103" s="49"/>
      <c r="N103" s="53"/>
    </row>
    <row r="104" spans="1:14" ht="15.75" thickBot="1" x14ac:dyDescent="0.3">
      <c r="A104" s="64">
        <v>99</v>
      </c>
      <c r="B104" s="45" t="s">
        <v>116</v>
      </c>
      <c r="C104" s="45" t="s">
        <v>119</v>
      </c>
      <c r="D104" s="70">
        <f>SUM(E104:H104)</f>
        <v>77.784999999999997</v>
      </c>
      <c r="E104" s="45">
        <v>18.581</v>
      </c>
      <c r="F104" s="45"/>
      <c r="G104" s="45">
        <v>47.637</v>
      </c>
      <c r="H104" s="45">
        <v>11.567</v>
      </c>
      <c r="I104" s="45"/>
      <c r="J104" s="45"/>
      <c r="K104" s="45"/>
      <c r="L104" s="45"/>
      <c r="M104" s="45"/>
      <c r="N104" s="47"/>
    </row>
    <row r="105" spans="1:14" ht="15.75" thickBot="1" x14ac:dyDescent="0.3">
      <c r="A105" s="67">
        <v>100</v>
      </c>
      <c r="B105" s="9" t="s">
        <v>116</v>
      </c>
      <c r="C105" s="9" t="s">
        <v>120</v>
      </c>
      <c r="D105" s="22">
        <f t="shared" ref="D105:D125" si="4">SUM(E105:H105)</f>
        <v>74.409999999999982</v>
      </c>
      <c r="E105" s="9"/>
      <c r="F105" s="9"/>
      <c r="G105" s="9">
        <v>43.691999999999986</v>
      </c>
      <c r="H105" s="9">
        <f>24.059+6.659</f>
        <v>30.718</v>
      </c>
      <c r="I105" s="9"/>
      <c r="J105" s="9"/>
      <c r="K105" s="9"/>
      <c r="L105" s="9"/>
      <c r="M105" s="9"/>
      <c r="N105" s="48"/>
    </row>
    <row r="106" spans="1:14" ht="15.75" thickBot="1" x14ac:dyDescent="0.3">
      <c r="A106" s="64">
        <v>101</v>
      </c>
      <c r="B106" s="9" t="s">
        <v>116</v>
      </c>
      <c r="C106" s="9" t="s">
        <v>122</v>
      </c>
      <c r="D106" s="22">
        <f t="shared" si="4"/>
        <v>22.596999999999998</v>
      </c>
      <c r="E106" s="9"/>
      <c r="F106" s="9"/>
      <c r="G106" s="9">
        <f>14.594+2.704</f>
        <v>17.297999999999998</v>
      </c>
      <c r="H106" s="9">
        <v>5.2989999999999995</v>
      </c>
      <c r="I106" s="9"/>
      <c r="J106" s="9"/>
      <c r="K106" s="9"/>
      <c r="L106" s="9"/>
      <c r="M106" s="9"/>
      <c r="N106" s="48"/>
    </row>
    <row r="107" spans="1:14" ht="15.75" thickBot="1" x14ac:dyDescent="0.3">
      <c r="A107" s="64">
        <v>102</v>
      </c>
      <c r="B107" s="9" t="s">
        <v>116</v>
      </c>
      <c r="C107" s="9" t="s">
        <v>117</v>
      </c>
      <c r="D107" s="22">
        <f t="shared" si="4"/>
        <v>34.462999999999994</v>
      </c>
      <c r="E107" s="9"/>
      <c r="F107" s="9">
        <v>3.6669999999999998</v>
      </c>
      <c r="G107" s="9">
        <v>27.404999999999998</v>
      </c>
      <c r="H107" s="9">
        <v>3.391</v>
      </c>
      <c r="I107" s="9"/>
      <c r="J107" s="9"/>
      <c r="K107" s="9"/>
      <c r="L107" s="9"/>
      <c r="M107" s="9"/>
      <c r="N107" s="48"/>
    </row>
    <row r="108" spans="1:14" ht="15.75" thickBot="1" x14ac:dyDescent="0.3">
      <c r="A108" s="67">
        <v>103</v>
      </c>
      <c r="B108" s="9" t="s">
        <v>116</v>
      </c>
      <c r="C108" s="9" t="s">
        <v>121</v>
      </c>
      <c r="D108" s="22">
        <f t="shared" si="4"/>
        <v>3.3849999999999998</v>
      </c>
      <c r="E108" s="9"/>
      <c r="F108" s="9"/>
      <c r="G108" s="9">
        <v>3.3849999999999998</v>
      </c>
      <c r="H108" s="9"/>
      <c r="I108" s="9"/>
      <c r="J108" s="9"/>
      <c r="K108" s="9"/>
      <c r="L108" s="9"/>
      <c r="M108" s="9"/>
      <c r="N108" s="48"/>
    </row>
    <row r="109" spans="1:14" ht="15.75" thickBot="1" x14ac:dyDescent="0.3">
      <c r="A109" s="64">
        <v>104</v>
      </c>
      <c r="B109" s="9" t="s">
        <v>116</v>
      </c>
      <c r="C109" s="9" t="s">
        <v>123</v>
      </c>
      <c r="D109" s="22">
        <f t="shared" si="4"/>
        <v>1.8979999999999999</v>
      </c>
      <c r="E109" s="9"/>
      <c r="F109" s="9"/>
      <c r="G109" s="9"/>
      <c r="H109" s="9">
        <v>1.8979999999999999</v>
      </c>
      <c r="I109" s="9"/>
      <c r="J109" s="9"/>
      <c r="K109" s="9"/>
      <c r="L109" s="9"/>
      <c r="M109" s="9"/>
      <c r="N109" s="48"/>
    </row>
    <row r="110" spans="1:14" ht="15.75" thickBot="1" x14ac:dyDescent="0.3">
      <c r="A110" s="64">
        <v>105</v>
      </c>
      <c r="B110" s="49" t="s">
        <v>116</v>
      </c>
      <c r="C110" s="49" t="s">
        <v>118</v>
      </c>
      <c r="D110" s="71">
        <f t="shared" si="4"/>
        <v>1.1200000000000001</v>
      </c>
      <c r="E110" s="49"/>
      <c r="F110" s="49"/>
      <c r="G110" s="49">
        <v>1.1200000000000001</v>
      </c>
      <c r="H110" s="49"/>
      <c r="I110" s="49"/>
      <c r="J110" s="49"/>
      <c r="K110" s="49"/>
      <c r="L110" s="49"/>
      <c r="M110" s="49"/>
      <c r="N110" s="53"/>
    </row>
    <row r="111" spans="1:14" ht="15.75" thickBot="1" x14ac:dyDescent="0.3">
      <c r="A111" s="64">
        <v>106</v>
      </c>
      <c r="B111" s="45" t="s">
        <v>124</v>
      </c>
      <c r="C111" s="45" t="s">
        <v>129</v>
      </c>
      <c r="D111" s="112">
        <f t="shared" si="4"/>
        <v>146.97199999999998</v>
      </c>
      <c r="E111" s="111">
        <v>2.008</v>
      </c>
      <c r="F111" s="45"/>
      <c r="G111" s="118">
        <v>106.24299999999999</v>
      </c>
      <c r="H111" s="111">
        <v>38.720999999999997</v>
      </c>
      <c r="I111" s="45"/>
      <c r="J111" s="45"/>
      <c r="K111" s="45"/>
      <c r="L111" s="45"/>
      <c r="M111" s="45"/>
      <c r="N111" s="47"/>
    </row>
    <row r="112" spans="1:14" ht="15.75" thickBot="1" x14ac:dyDescent="0.3">
      <c r="A112" s="67">
        <v>107</v>
      </c>
      <c r="B112" s="9" t="s">
        <v>124</v>
      </c>
      <c r="C112" s="9" t="s">
        <v>130</v>
      </c>
      <c r="D112" s="21">
        <f t="shared" si="4"/>
        <v>13.265000000000001</v>
      </c>
      <c r="E112" s="9"/>
      <c r="F112" s="9"/>
      <c r="G112" s="9"/>
      <c r="H112" s="117">
        <v>13.265000000000001</v>
      </c>
      <c r="I112" s="9"/>
      <c r="J112" s="9"/>
      <c r="K112" s="9"/>
      <c r="L112" s="9"/>
      <c r="M112" s="9"/>
      <c r="N112" s="48"/>
    </row>
    <row r="113" spans="1:14" ht="15.75" thickBot="1" x14ac:dyDescent="0.3">
      <c r="A113" s="64">
        <v>108</v>
      </c>
      <c r="B113" s="9" t="s">
        <v>124</v>
      </c>
      <c r="C113" s="9" t="s">
        <v>137</v>
      </c>
      <c r="D113" s="21">
        <f>SUM(E113:H113)</f>
        <v>3.4620000000000002</v>
      </c>
      <c r="E113" s="9"/>
      <c r="F113" s="9"/>
      <c r="G113" s="106"/>
      <c r="H113" s="117">
        <v>3.4620000000000002</v>
      </c>
      <c r="I113" s="9"/>
      <c r="J113" s="9"/>
      <c r="K113" s="9"/>
      <c r="L113" s="9"/>
      <c r="M113" s="9"/>
      <c r="N113" s="48"/>
    </row>
    <row r="114" spans="1:14" ht="15.75" thickBot="1" x14ac:dyDescent="0.3">
      <c r="A114" s="64">
        <v>109</v>
      </c>
      <c r="B114" s="9" t="s">
        <v>124</v>
      </c>
      <c r="C114" s="9" t="s">
        <v>131</v>
      </c>
      <c r="D114" s="21">
        <f>SUM(E114:H114)</f>
        <v>3.089</v>
      </c>
      <c r="E114" s="9"/>
      <c r="F114" s="9"/>
      <c r="G114" s="106"/>
      <c r="H114" s="117">
        <v>3.089</v>
      </c>
      <c r="I114" s="9"/>
      <c r="J114" s="9"/>
      <c r="K114" s="9"/>
      <c r="L114" s="9"/>
      <c r="M114" s="9"/>
      <c r="N114" s="48"/>
    </row>
    <row r="115" spans="1:14" ht="15.75" thickBot="1" x14ac:dyDescent="0.3">
      <c r="A115" s="67">
        <v>110</v>
      </c>
      <c r="B115" s="9" t="s">
        <v>124</v>
      </c>
      <c r="C115" s="9" t="s">
        <v>132</v>
      </c>
      <c r="D115" s="21">
        <f>SUM(E115:H115)</f>
        <v>4.8330000000000002</v>
      </c>
      <c r="E115" s="9"/>
      <c r="F115" s="9"/>
      <c r="G115" s="106"/>
      <c r="H115" s="113">
        <v>4.8330000000000002</v>
      </c>
      <c r="I115" s="9"/>
      <c r="J115" s="9"/>
      <c r="K115" s="9"/>
      <c r="L115" s="9"/>
      <c r="M115" s="9"/>
      <c r="N115" s="48"/>
    </row>
    <row r="116" spans="1:14" ht="15.75" thickBot="1" x14ac:dyDescent="0.3">
      <c r="A116" s="64">
        <v>111</v>
      </c>
      <c r="B116" s="9" t="s">
        <v>124</v>
      </c>
      <c r="C116" s="9" t="s">
        <v>133</v>
      </c>
      <c r="D116" s="21">
        <f>SUM(E116:H116)</f>
        <v>15.512</v>
      </c>
      <c r="E116" s="9"/>
      <c r="F116" s="9"/>
      <c r="G116" s="114">
        <v>4.8550000000000004</v>
      </c>
      <c r="H116" s="115">
        <v>10.657</v>
      </c>
      <c r="I116" s="9"/>
      <c r="J116" s="9"/>
      <c r="K116" s="9"/>
      <c r="L116" s="9"/>
      <c r="M116" s="9"/>
      <c r="N116" s="48"/>
    </row>
    <row r="117" spans="1:14" ht="15.75" thickBot="1" x14ac:dyDescent="0.3">
      <c r="A117" s="64">
        <v>112</v>
      </c>
      <c r="B117" s="9" t="s">
        <v>124</v>
      </c>
      <c r="C117" s="9" t="s">
        <v>134</v>
      </c>
      <c r="D117" s="21">
        <f t="shared" si="4"/>
        <v>3.1429999999999998</v>
      </c>
      <c r="E117" s="9"/>
      <c r="F117" s="9"/>
      <c r="G117" s="116">
        <v>3.1429999999999998</v>
      </c>
      <c r="H117" s="9"/>
      <c r="I117" s="9"/>
      <c r="J117" s="9"/>
      <c r="K117" s="9"/>
      <c r="L117" s="9"/>
      <c r="M117" s="9"/>
      <c r="N117" s="48"/>
    </row>
    <row r="118" spans="1:14" ht="15.75" thickBot="1" x14ac:dyDescent="0.3">
      <c r="A118" s="64">
        <v>113</v>
      </c>
      <c r="B118" s="9" t="s">
        <v>124</v>
      </c>
      <c r="C118" s="9" t="s">
        <v>135</v>
      </c>
      <c r="D118" s="21">
        <f t="shared" si="4"/>
        <v>1.5589999999999999</v>
      </c>
      <c r="E118" s="9"/>
      <c r="F118" s="9"/>
      <c r="G118" s="9"/>
      <c r="H118" s="115">
        <v>1.5589999999999999</v>
      </c>
      <c r="I118" s="9"/>
      <c r="J118" s="9"/>
      <c r="K118" s="9"/>
      <c r="L118" s="9"/>
      <c r="M118" s="9"/>
      <c r="N118" s="48"/>
    </row>
    <row r="119" spans="1:14" ht="15.75" thickBot="1" x14ac:dyDescent="0.3">
      <c r="A119" s="67">
        <v>114</v>
      </c>
      <c r="B119" s="49" t="s">
        <v>124</v>
      </c>
      <c r="C119" s="49" t="s">
        <v>136</v>
      </c>
      <c r="D119" s="71">
        <f t="shared" si="4"/>
        <v>3.093</v>
      </c>
      <c r="E119" s="49"/>
      <c r="F119" s="49"/>
      <c r="G119" s="49"/>
      <c r="H119" s="111">
        <v>3.093</v>
      </c>
      <c r="I119" s="49"/>
      <c r="J119" s="49"/>
      <c r="K119" s="49"/>
      <c r="L119" s="49"/>
      <c r="M119" s="49"/>
      <c r="N119" s="53"/>
    </row>
    <row r="120" spans="1:14" ht="15.75" thickBot="1" x14ac:dyDescent="0.3">
      <c r="A120" s="64">
        <v>115</v>
      </c>
      <c r="B120" s="45" t="s">
        <v>125</v>
      </c>
      <c r="C120" s="45" t="s">
        <v>126</v>
      </c>
      <c r="D120" s="72">
        <f t="shared" si="4"/>
        <v>254.71</v>
      </c>
      <c r="E120" s="45"/>
      <c r="F120" s="45">
        <v>4.4450000000000003</v>
      </c>
      <c r="G120" s="45">
        <v>141.22800000000001</v>
      </c>
      <c r="H120" s="45">
        <v>109.03700000000001</v>
      </c>
      <c r="I120" s="45"/>
      <c r="J120" s="45"/>
      <c r="K120" s="45"/>
      <c r="L120" s="45"/>
      <c r="M120" s="45"/>
      <c r="N120" s="47"/>
    </row>
    <row r="121" spans="1:14" ht="15.75" thickBot="1" x14ac:dyDescent="0.3">
      <c r="A121" s="64">
        <v>116</v>
      </c>
      <c r="B121" s="9" t="s">
        <v>125</v>
      </c>
      <c r="C121" s="9" t="s">
        <v>127</v>
      </c>
      <c r="D121" s="21">
        <f t="shared" si="4"/>
        <v>18.957000000000001</v>
      </c>
      <c r="E121" s="9"/>
      <c r="F121" s="9"/>
      <c r="G121" s="9">
        <v>18.957000000000001</v>
      </c>
      <c r="H121" s="9"/>
      <c r="I121" s="9"/>
      <c r="J121" s="9"/>
      <c r="K121" s="9"/>
      <c r="L121" s="9"/>
      <c r="M121" s="9"/>
      <c r="N121" s="48"/>
    </row>
    <row r="122" spans="1:14" ht="15.75" thickBot="1" x14ac:dyDescent="0.3">
      <c r="A122" s="67">
        <v>117</v>
      </c>
      <c r="B122" s="49" t="s">
        <v>125</v>
      </c>
      <c r="C122" s="49" t="s">
        <v>128</v>
      </c>
      <c r="D122" s="71">
        <f t="shared" si="4"/>
        <v>3.331</v>
      </c>
      <c r="E122" s="49"/>
      <c r="F122" s="49"/>
      <c r="G122" s="49">
        <v>3.331</v>
      </c>
      <c r="H122" s="49"/>
      <c r="I122" s="49"/>
      <c r="J122" s="49"/>
      <c r="K122" s="49"/>
      <c r="L122" s="49"/>
      <c r="M122" s="49"/>
      <c r="N122" s="53"/>
    </row>
    <row r="123" spans="1:14" ht="15.75" thickBot="1" x14ac:dyDescent="0.3">
      <c r="A123" s="64">
        <v>118</v>
      </c>
      <c r="B123" s="45" t="s">
        <v>139</v>
      </c>
      <c r="C123" s="45" t="s">
        <v>140</v>
      </c>
      <c r="D123" s="70">
        <f t="shared" si="4"/>
        <v>102.32399999999998</v>
      </c>
      <c r="E123" s="70"/>
      <c r="F123" s="70"/>
      <c r="G123" s="70">
        <v>102.32399999999998</v>
      </c>
      <c r="H123" s="70"/>
      <c r="I123" s="70"/>
      <c r="J123" s="45"/>
      <c r="K123" s="45"/>
      <c r="L123" s="45"/>
      <c r="M123" s="45"/>
      <c r="N123" s="47"/>
    </row>
    <row r="124" spans="1:14" ht="15.75" thickBot="1" x14ac:dyDescent="0.3">
      <c r="A124" s="64">
        <v>119</v>
      </c>
      <c r="B124" s="9" t="s">
        <v>139</v>
      </c>
      <c r="C124" s="9" t="s">
        <v>79</v>
      </c>
      <c r="D124" s="22">
        <f t="shared" si="4"/>
        <v>29.412999999999997</v>
      </c>
      <c r="E124" s="22">
        <v>4.2519999999999998</v>
      </c>
      <c r="F124" s="22">
        <v>5.2830000000000004</v>
      </c>
      <c r="G124" s="22">
        <v>12.758999999999999</v>
      </c>
      <c r="H124" s="22">
        <v>7.1189999999999998</v>
      </c>
      <c r="I124" s="22"/>
      <c r="J124" s="9"/>
      <c r="K124" s="9"/>
      <c r="L124" s="9"/>
      <c r="M124" s="9"/>
      <c r="N124" s="48"/>
    </row>
    <row r="125" spans="1:14" ht="15.75" thickBot="1" x14ac:dyDescent="0.3">
      <c r="A125" s="64">
        <v>120</v>
      </c>
      <c r="B125" s="49" t="s">
        <v>139</v>
      </c>
      <c r="C125" s="49" t="s">
        <v>141</v>
      </c>
      <c r="D125" s="75">
        <f t="shared" si="4"/>
        <v>2.9359999999999999</v>
      </c>
      <c r="E125" s="75"/>
      <c r="F125" s="75"/>
      <c r="G125" s="75"/>
      <c r="H125" s="75">
        <v>2.9359999999999999</v>
      </c>
      <c r="I125" s="75"/>
      <c r="J125" s="49"/>
      <c r="K125" s="49"/>
      <c r="L125" s="49"/>
      <c r="M125" s="49"/>
      <c r="N125" s="53"/>
    </row>
    <row r="126" spans="1:14" ht="15.75" thickBot="1" x14ac:dyDescent="0.3">
      <c r="A126" s="67">
        <v>121</v>
      </c>
      <c r="B126" s="56" t="s">
        <v>143</v>
      </c>
      <c r="C126" s="56" t="s">
        <v>142</v>
      </c>
      <c r="D126" s="74">
        <f t="shared" ref="D126:D136" si="5">SUM(E126:H126)</f>
        <v>36305.724999999999</v>
      </c>
      <c r="E126" s="74">
        <v>36305.724999999999</v>
      </c>
      <c r="F126" s="56"/>
      <c r="G126" s="56"/>
      <c r="H126" s="56"/>
      <c r="I126" s="56"/>
      <c r="J126" s="56"/>
      <c r="K126" s="56"/>
      <c r="L126" s="56"/>
      <c r="M126" s="56"/>
      <c r="N126" s="58"/>
    </row>
    <row r="127" spans="1:14" ht="15.75" thickBot="1" x14ac:dyDescent="0.3">
      <c r="A127" s="127"/>
      <c r="B127" s="56" t="s">
        <v>143</v>
      </c>
      <c r="C127" s="56" t="s">
        <v>158</v>
      </c>
      <c r="D127" s="74">
        <f>SUM(E127:H127)</f>
        <v>695.32</v>
      </c>
      <c r="E127" s="56"/>
      <c r="F127" s="56">
        <v>695.32</v>
      </c>
      <c r="G127" s="126"/>
      <c r="H127" s="126"/>
      <c r="I127" s="56"/>
      <c r="J127" s="56"/>
      <c r="K127" s="56"/>
      <c r="L127" s="56"/>
      <c r="M127" s="56"/>
      <c r="N127" s="58"/>
    </row>
    <row r="128" spans="1:14" ht="15.75" thickBot="1" x14ac:dyDescent="0.3">
      <c r="A128" s="64">
        <v>122</v>
      </c>
      <c r="B128" s="56" t="s">
        <v>144</v>
      </c>
      <c r="C128" s="56" t="s">
        <v>142</v>
      </c>
      <c r="D128" s="73">
        <f t="shared" si="5"/>
        <v>1858.162</v>
      </c>
      <c r="E128" s="56">
        <f>3.103+1550.446</f>
        <v>1553.549</v>
      </c>
      <c r="F128" s="56">
        <v>7.125</v>
      </c>
      <c r="G128" s="56">
        <v>214.959</v>
      </c>
      <c r="H128" s="56">
        <v>82.528999999999996</v>
      </c>
      <c r="I128" s="56"/>
      <c r="J128" s="56"/>
      <c r="K128" s="56"/>
      <c r="L128" s="56"/>
      <c r="M128" s="56"/>
      <c r="N128" s="58"/>
    </row>
    <row r="129" spans="1:14" ht="15.75" thickBot="1" x14ac:dyDescent="0.3">
      <c r="A129" s="67">
        <v>123</v>
      </c>
      <c r="B129" s="56" t="s">
        <v>144</v>
      </c>
      <c r="C129" s="56" t="s">
        <v>68</v>
      </c>
      <c r="D129" s="73">
        <f t="shared" ref="D129:D135" si="6">SUM(E129:H129)</f>
        <v>7.2219999999999995</v>
      </c>
      <c r="E129" s="56"/>
      <c r="F129" s="56"/>
      <c r="G129" s="56">
        <v>1.917</v>
      </c>
      <c r="H129" s="56">
        <v>5.3049999999999997</v>
      </c>
      <c r="I129" s="56"/>
      <c r="J129" s="56"/>
      <c r="K129" s="56"/>
      <c r="L129" s="56"/>
      <c r="M129" s="56"/>
      <c r="N129" s="58"/>
    </row>
    <row r="130" spans="1:14" ht="15.75" thickBot="1" x14ac:dyDescent="0.3">
      <c r="A130" s="64">
        <v>124</v>
      </c>
      <c r="B130" s="56" t="s">
        <v>144</v>
      </c>
      <c r="C130" s="56" t="s">
        <v>159</v>
      </c>
      <c r="D130" s="73">
        <f t="shared" si="6"/>
        <v>1.6459999999999999</v>
      </c>
      <c r="E130" s="56"/>
      <c r="F130" s="56"/>
      <c r="G130" s="56">
        <v>1.6459999999999999</v>
      </c>
      <c r="H130" s="56"/>
      <c r="I130" s="56"/>
      <c r="J130" s="56"/>
      <c r="K130" s="56"/>
      <c r="L130" s="56"/>
      <c r="M130" s="56"/>
      <c r="N130" s="58"/>
    </row>
    <row r="131" spans="1:14" ht="15.75" thickBot="1" x14ac:dyDescent="0.3">
      <c r="A131" s="67">
        <v>125</v>
      </c>
      <c r="B131" s="56" t="s">
        <v>144</v>
      </c>
      <c r="C131" s="56" t="s">
        <v>135</v>
      </c>
      <c r="D131" s="73">
        <f t="shared" si="6"/>
        <v>1.8029999999999999</v>
      </c>
      <c r="E131" s="56"/>
      <c r="F131" s="56"/>
      <c r="G131" s="56"/>
      <c r="H131" s="56">
        <v>1.8029999999999999</v>
      </c>
      <c r="I131" s="56"/>
      <c r="J131" s="56"/>
      <c r="K131" s="56"/>
      <c r="L131" s="56"/>
      <c r="M131" s="56"/>
      <c r="N131" s="58"/>
    </row>
    <row r="132" spans="1:14" ht="15.75" thickBot="1" x14ac:dyDescent="0.3">
      <c r="A132" s="64">
        <v>126</v>
      </c>
      <c r="B132" s="56" t="s">
        <v>144</v>
      </c>
      <c r="C132" s="56" t="s">
        <v>160</v>
      </c>
      <c r="D132" s="73">
        <f t="shared" si="6"/>
        <v>3.71</v>
      </c>
      <c r="E132" s="56"/>
      <c r="F132" s="56"/>
      <c r="G132" s="56">
        <v>3.71</v>
      </c>
      <c r="H132" s="56"/>
      <c r="I132" s="56"/>
      <c r="J132" s="56"/>
      <c r="K132" s="56"/>
      <c r="L132" s="56"/>
      <c r="M132" s="56"/>
      <c r="N132" s="58"/>
    </row>
    <row r="133" spans="1:14" ht="15.75" thickBot="1" x14ac:dyDescent="0.3">
      <c r="A133" s="67">
        <v>127</v>
      </c>
      <c r="B133" s="56" t="s">
        <v>144</v>
      </c>
      <c r="C133" s="56" t="s">
        <v>161</v>
      </c>
      <c r="D133" s="73">
        <f t="shared" si="6"/>
        <v>4.8760000000000003</v>
      </c>
      <c r="E133" s="56"/>
      <c r="F133" s="56"/>
      <c r="G133" s="56">
        <v>4.8760000000000003</v>
      </c>
      <c r="H133" s="56"/>
      <c r="I133" s="56"/>
      <c r="J133" s="56"/>
      <c r="K133" s="56"/>
      <c r="L133" s="56"/>
      <c r="M133" s="56"/>
      <c r="N133" s="58"/>
    </row>
    <row r="134" spans="1:14" ht="15.75" thickBot="1" x14ac:dyDescent="0.3">
      <c r="A134" s="64">
        <v>128</v>
      </c>
      <c r="B134" s="56" t="s">
        <v>144</v>
      </c>
      <c r="C134" s="56" t="s">
        <v>162</v>
      </c>
      <c r="D134" s="73">
        <f t="shared" si="6"/>
        <v>18.827000000000002</v>
      </c>
      <c r="E134" s="56"/>
      <c r="F134" s="56"/>
      <c r="G134" s="56">
        <v>13.403</v>
      </c>
      <c r="H134" s="56">
        <v>5.4240000000000004</v>
      </c>
      <c r="I134" s="56"/>
      <c r="J134" s="56"/>
      <c r="K134" s="56"/>
      <c r="L134" s="56"/>
      <c r="M134" s="56"/>
      <c r="N134" s="58"/>
    </row>
    <row r="135" spans="1:14" ht="15.75" thickBot="1" x14ac:dyDescent="0.3">
      <c r="A135" s="67">
        <v>129</v>
      </c>
      <c r="B135" s="56" t="s">
        <v>144</v>
      </c>
      <c r="C135" s="56" t="s">
        <v>62</v>
      </c>
      <c r="D135" s="73">
        <f t="shared" si="6"/>
        <v>1.714</v>
      </c>
      <c r="E135" s="56">
        <v>1.714</v>
      </c>
      <c r="F135" s="56"/>
      <c r="G135" s="56"/>
      <c r="H135" s="56"/>
      <c r="I135" s="56"/>
      <c r="J135" s="56"/>
      <c r="K135" s="56"/>
      <c r="L135" s="56"/>
      <c r="M135" s="56"/>
      <c r="N135" s="58"/>
    </row>
    <row r="136" spans="1:14" ht="15.75" thickBot="1" x14ac:dyDescent="0.3">
      <c r="A136" s="64">
        <v>130</v>
      </c>
      <c r="B136" s="56" t="s">
        <v>145</v>
      </c>
      <c r="C136" s="56" t="s">
        <v>146</v>
      </c>
      <c r="D136" s="75">
        <f t="shared" si="5"/>
        <v>369.96699999999998</v>
      </c>
      <c r="E136" s="56"/>
      <c r="F136" s="56"/>
      <c r="G136" s="56">
        <v>369.96699999999998</v>
      </c>
      <c r="H136" s="56"/>
      <c r="I136" s="56"/>
      <c r="J136" s="56"/>
      <c r="K136" s="56"/>
      <c r="L136" s="56"/>
      <c r="M136" s="56"/>
      <c r="N136" s="58"/>
    </row>
    <row r="137" spans="1:14" ht="15.75" thickBot="1" x14ac:dyDescent="0.3">
      <c r="A137" s="67">
        <v>131</v>
      </c>
      <c r="B137" s="56" t="s">
        <v>149</v>
      </c>
      <c r="C137" s="56" t="s">
        <v>150</v>
      </c>
      <c r="D137" s="75">
        <f>SUM(E137:H137)</f>
        <v>8236.5630000000001</v>
      </c>
      <c r="E137" s="56">
        <v>7053.4870000000001</v>
      </c>
      <c r="F137" s="56">
        <v>1183.076</v>
      </c>
      <c r="G137" s="87"/>
      <c r="H137" s="56"/>
      <c r="I137" s="56"/>
      <c r="J137" s="56"/>
      <c r="K137" s="56"/>
      <c r="L137" s="56"/>
      <c r="M137" s="56"/>
      <c r="N137" s="58"/>
    </row>
    <row r="138" spans="1:14" ht="15.75" thickBot="1" x14ac:dyDescent="0.3">
      <c r="A138" s="64">
        <v>132</v>
      </c>
      <c r="B138" s="45" t="s">
        <v>151</v>
      </c>
      <c r="C138" s="45" t="s">
        <v>152</v>
      </c>
      <c r="D138" s="70">
        <f>SUM(E138:H138)</f>
        <v>2.8719999999999999</v>
      </c>
      <c r="E138" s="45">
        <v>2.8719999999999999</v>
      </c>
      <c r="F138" s="45"/>
      <c r="G138" s="95"/>
      <c r="H138" s="45"/>
      <c r="I138" s="45"/>
      <c r="J138" s="45"/>
      <c r="K138" s="45"/>
      <c r="L138" s="45"/>
      <c r="M138" s="45"/>
      <c r="N138" s="47"/>
    </row>
    <row r="139" spans="1:14" ht="15.75" thickBot="1" x14ac:dyDescent="0.3">
      <c r="A139" s="67">
        <v>133</v>
      </c>
      <c r="B139" s="9" t="s">
        <v>151</v>
      </c>
      <c r="C139" s="9" t="s">
        <v>153</v>
      </c>
      <c r="D139" s="22">
        <f>SUM(E139:H139)</f>
        <v>20.012999999999998</v>
      </c>
      <c r="E139" s="9"/>
      <c r="F139" s="9"/>
      <c r="G139" s="93">
        <v>8.0299999999999994</v>
      </c>
      <c r="H139" s="94">
        <v>11.983000000000001</v>
      </c>
      <c r="I139" s="9"/>
      <c r="J139" s="9"/>
      <c r="K139" s="9"/>
      <c r="L139" s="9"/>
      <c r="M139" s="9"/>
      <c r="N139" s="48"/>
    </row>
    <row r="140" spans="1:14" ht="15.75" thickBot="1" x14ac:dyDescent="0.3">
      <c r="A140" s="64">
        <v>134</v>
      </c>
      <c r="B140" s="49" t="s">
        <v>151</v>
      </c>
      <c r="C140" s="49" t="s">
        <v>154</v>
      </c>
      <c r="D140" s="75">
        <f>SUM(E140:H140)</f>
        <v>96.789999999999992</v>
      </c>
      <c r="E140" s="49"/>
      <c r="F140" s="49"/>
      <c r="G140" s="96">
        <v>58.771999999999998</v>
      </c>
      <c r="H140" s="96">
        <v>38.018000000000001</v>
      </c>
      <c r="I140" s="49"/>
      <c r="J140" s="49"/>
      <c r="K140" s="49"/>
      <c r="L140" s="49"/>
      <c r="M140" s="49"/>
      <c r="N140" s="53"/>
    </row>
    <row r="141" spans="1:14" ht="15.75" thickBot="1" x14ac:dyDescent="0.3">
      <c r="A141" s="125">
        <v>135</v>
      </c>
      <c r="B141" s="56" t="s">
        <v>156</v>
      </c>
      <c r="C141" s="56" t="s">
        <v>57</v>
      </c>
      <c r="D141" s="74">
        <f>SUM(E141:H141)</f>
        <v>6102.9870000000001</v>
      </c>
      <c r="E141" s="56">
        <v>6102.9870000000001</v>
      </c>
      <c r="F141" s="56"/>
      <c r="G141" s="126"/>
      <c r="H141" s="126"/>
      <c r="I141" s="56"/>
      <c r="J141" s="56"/>
      <c r="K141" s="56"/>
      <c r="L141" s="56"/>
      <c r="M141" s="56"/>
      <c r="N141" s="58"/>
    </row>
    <row r="142" spans="1:14" x14ac:dyDescent="0.25">
      <c r="G142" s="1"/>
      <c r="H142" s="123"/>
    </row>
    <row r="144" spans="1:14" x14ac:dyDescent="0.25">
      <c r="H144"/>
    </row>
    <row r="146" spans="4:7" x14ac:dyDescent="0.25">
      <c r="D146" s="7"/>
    </row>
    <row r="150" spans="4:7" x14ac:dyDescent="0.25">
      <c r="G150" s="124"/>
    </row>
  </sheetData>
  <autoFilter ref="A6:N141"/>
  <customSheetViews>
    <customSheetView guid="{001A80F2-4A1F-4F95-949B-9B4E8BBD4BE3}" scale="90" showAutoFilter="1">
      <pane ySplit="5" topLeftCell="A117" activePane="bottomLeft" state="frozen"/>
      <selection pane="bottomLeft" activeCell="C135" sqref="C135"/>
      <pageMargins left="0.7" right="0.7" top="0.75" bottom="0.75" header="0.3" footer="0.3"/>
      <pageSetup paperSize="9" orientation="portrait" r:id="rId1"/>
      <autoFilter ref="A6:N141"/>
    </customSheetView>
    <customSheetView guid="{1DDA866A-FD91-4A5F-8381-B3BB5AFFAEF6}">
      <pane ySplit="5" topLeftCell="A21" activePane="bottomLeft" state="frozen"/>
      <selection pane="bottomLeft" activeCell="E41" sqref="E41"/>
      <pageMargins left="0.7" right="0.7" top="0.75" bottom="0.75" header="0.3" footer="0.3"/>
      <pageSetup paperSize="9" orientation="portrait" r:id="rId2"/>
    </customSheetView>
    <customSheetView guid="{F755079D-780C-46DA-88FC-097E32E46902}" showAutoFilter="1">
      <pane ySplit="5" topLeftCell="A115" activePane="bottomLeft" state="frozen"/>
      <selection pane="bottomLeft" activeCell="F148" sqref="F148"/>
      <pageMargins left="0.7" right="0.7" top="0.75" bottom="0.75" header="0.3" footer="0.3"/>
      <pageSetup paperSize="9" orientation="portrait" r:id="rId3"/>
      <autoFilter ref="A6:N146"/>
    </customSheetView>
    <customSheetView guid="{8743966E-23CA-4A3B-9E7E-E009BB5C14F3}" filter="1" showAutoFilter="1">
      <pane ySplit="5" topLeftCell="A6" activePane="bottomLeft" state="frozen"/>
      <selection pane="bottomLeft" activeCell="E47" sqref="E47"/>
      <pageMargins left="0.7" right="0.7" top="0.75" bottom="0.75" header="0.3" footer="0.3"/>
      <pageSetup paperSize="9" orientation="portrait" r:id="rId4"/>
      <autoFilter ref="A6:N130">
        <filterColumn colId="1">
          <filters>
            <filter val="г. Санкт-Петербург"/>
            <filter val="Ленинградская область"/>
            <filter val="Республика Башкортостан"/>
            <filter val="Республика Марий Эл"/>
            <filter val="Тульская область"/>
          </filters>
        </filterColumn>
      </autoFilter>
    </customSheetView>
    <customSheetView guid="{70522608-E859-4245-83A6-864DC2658FDD}" filter="1" showAutoFilter="1">
      <pane ySplit="5" topLeftCell="A6" activePane="bottomLeft" state="frozen"/>
      <selection pane="bottomLeft" activeCell="G22" sqref="G22"/>
      <pageMargins left="0.7" right="0.7" top="0.75" bottom="0.75" header="0.3" footer="0.3"/>
      <pageSetup paperSize="9" orientation="portrait" r:id="rId5"/>
      <autoFilter ref="A6:M53">
        <filterColumn colId="1">
          <filters>
            <filter val="Московская область"/>
          </filters>
        </filterColumn>
      </autoFilter>
    </customSheetView>
    <customSheetView guid="{4F0D849D-84CC-49AD-8544-3EE7F2D679A0}" showAutoFilter="1">
      <pane ySplit="5" topLeftCell="A24" activePane="bottomLeft" state="frozen"/>
      <selection pane="bottomLeft" activeCell="H37" sqref="H37"/>
      <pageMargins left="0.7" right="0.7" top="0.75" bottom="0.75" header="0.3" footer="0.3"/>
      <pageSetup paperSize="9" orientation="portrait" r:id="rId6"/>
      <autoFilter ref="A6:M39"/>
    </customSheetView>
    <customSheetView guid="{55DD6305-3068-422D-AB2E-47B473243C26}" filter="1" showAutoFilter="1">
      <pane ySplit="5" topLeftCell="A6" activePane="bottomLeft" state="frozen"/>
      <selection pane="bottomLeft" activeCell="I131" sqref="I131"/>
      <pageMargins left="0.7" right="0.7" top="0.75" bottom="0.75" header="0.3" footer="0.3"/>
      <pageSetup paperSize="9" orientation="portrait" r:id="rId7"/>
      <autoFilter ref="A6:N124">
        <filterColumn colId="1">
          <filters>
            <filter val="Московская область"/>
          </filters>
        </filterColumn>
      </autoFilter>
    </customSheetView>
    <customSheetView guid="{C0CF3ACC-3AE9-4409-B990-CE55F540B641}" filter="1" showAutoFilter="1">
      <pane ySplit="5" topLeftCell="A6" activePane="bottomLeft" state="frozen"/>
      <selection pane="bottomLeft" activeCell="H120" sqref="H120"/>
      <pageMargins left="0.7" right="0.7" top="0.75" bottom="0.75" header="0.3" footer="0.3"/>
      <pageSetup paperSize="9" orientation="portrait" r:id="rId8"/>
      <autoFilter ref="A6:N130">
        <filterColumn colId="1">
          <filters>
            <filter val="Ярославская область"/>
          </filters>
        </filterColumn>
      </autoFilter>
    </customSheetView>
    <customSheetView guid="{AF6CA628-4CBA-4C8F-8D26-A8179A8D4867}" showAutoFilter="1">
      <pane ySplit="5" topLeftCell="A90" activePane="bottomLeft" state="frozen"/>
      <selection pane="bottomLeft" activeCell="K108" sqref="K108"/>
      <pageMargins left="0.7" right="0.7" top="0.75" bottom="0.75" header="0.3" footer="0.3"/>
      <pageSetup paperSize="9" orientation="portrait" r:id="rId9"/>
      <autoFilter ref="A6:N141"/>
    </customSheetView>
    <customSheetView guid="{5A10A035-A77B-48CD-ABAD-C7C1FB21827D}" scale="85" filter="1" showAutoFilter="1" topLeftCell="C1">
      <pane ySplit="5" topLeftCell="A6" activePane="bottomLeft" state="frozen"/>
      <selection pane="bottomLeft" activeCell="E145" sqref="E145"/>
      <pageMargins left="0.7" right="0.7" top="0.75" bottom="0.75" header="0.3" footer="0.3"/>
      <pageSetup paperSize="9" orientation="portrait" r:id="rId10"/>
      <autoFilter ref="A6:N141">
        <filterColumn colId="1">
          <filters>
            <filter val="г. Санкт-Петербург"/>
            <filter val="г.Москва"/>
            <filter val="Ленинградская область"/>
            <filter val="Московская область"/>
            <filter val="Тюменская область"/>
          </filters>
        </filterColumn>
      </autoFilter>
    </customSheetView>
    <customSheetView guid="{0263628D-0586-4811-8C76-91EE8485C8FC}" showAutoFilter="1" topLeftCell="B1">
      <pane ySplit="5" topLeftCell="A84" activePane="bottomLeft" state="frozen"/>
      <selection pane="bottomLeft" activeCell="D96" sqref="D96:D98"/>
      <pageMargins left="0.7" right="0.7" top="0.75" bottom="0.75" header="0.3" footer="0.3"/>
      <pageSetup paperSize="9" orientation="portrait" r:id="rId11"/>
      <autoFilter ref="A6:N141"/>
    </customSheetView>
  </customSheetViews>
  <mergeCells count="6">
    <mergeCell ref="A1:N1"/>
    <mergeCell ref="A4:A5"/>
    <mergeCell ref="B4:B5"/>
    <mergeCell ref="C4:C5"/>
    <mergeCell ref="J4:N4"/>
    <mergeCell ref="D4:I4"/>
  </mergeCells>
  <pageMargins left="0.7" right="0.7" top="0.75" bottom="0.75" header="0.3" footer="0.3"/>
  <pageSetup paperSize="9" orientation="portrait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Забарака Максим Николаевич</dc:creator>
  <cp:lastModifiedBy>Забарака Максим Николаевич</cp:lastModifiedBy>
  <dcterms:created xsi:type="dcterms:W3CDTF">2016-01-20T14:48:12Z</dcterms:created>
  <dcterms:modified xsi:type="dcterms:W3CDTF">2019-07-10T10:39:08Z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